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drawings/drawing1.xml" ContentType="application/vnd.openxmlformats-officedocument.drawing+xml"/>
  <Override PartName="/xl/worksheets/sheet6.xml" ContentType="application/vnd.openxmlformats-officedocument.spreadsheetml.worksheet+xml"/>
  <Override PartName="/xl/charts/chart1.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 COVER" sheetId="1" state="visible" r:id="rId1"/>
    <sheet xmlns:r="http://schemas.openxmlformats.org/officeDocument/2006/relationships" name="📖 PANDUAN" sheetId="2" state="visible" r:id="rId2"/>
    <sheet xmlns:r="http://schemas.openxmlformats.org/officeDocument/2006/relationships" name="👥 Database Pelanggan" sheetId="3" state="visible" r:id="rId3"/>
    <sheet xmlns:r="http://schemas.openxmlformats.org/officeDocument/2006/relationships" name="💰 Tracker Piutang" sheetId="4" state="visible" r:id="rId4"/>
    <sheet xmlns:r="http://schemas.openxmlformats.org/officeDocument/2006/relationships" name="📊 Dashboard" sheetId="5" state="visible" r:id="rId5"/>
    <sheet xmlns:r="http://schemas.openxmlformats.org/officeDocument/2006/relationships" name="📞 Follow-Up Log" sheetId="6" state="visible" r:id="rId6"/>
  </sheets>
  <definedNames>
    <definedName name="_xlnm.Print_Titles" localSheetId="2">'👥 Database Pelanggan'!$4:$4</definedName>
  </definedNames>
  <calcPr calcId="124519" fullCalcOnLoad="1"/>
</workbook>
</file>

<file path=xl/styles.xml><?xml version="1.0" encoding="utf-8"?>
<styleSheet xmlns="http://schemas.openxmlformats.org/spreadsheetml/2006/main">
  <numFmts count="2">
    <numFmt numFmtId="164" formatCode="DD/MMM/YYYY"/>
    <numFmt numFmtId="165" formatCode="#,##0;[Red]-#,##0;&quot;-&quot;"/>
  </numFmts>
  <fonts count="29">
    <font>
      <name val="Calibri"/>
      <family val="2"/>
      <color theme="1"/>
      <sz val="11"/>
      <scheme val="minor"/>
    </font>
    <font>
      <name val="Calibri"/>
      <b val="1"/>
      <color rgb="002E86C1"/>
      <sz val="28"/>
    </font>
    <font>
      <name val="Calibri"/>
      <b val="1"/>
      <i val="1"/>
      <color rgb="002E86C1"/>
      <sz val="26"/>
    </font>
    <font>
      <name val="Calibri"/>
      <i val="1"/>
      <color rgb="00857E70"/>
      <sz val="9"/>
    </font>
    <font>
      <name val="Calibri"/>
      <b val="1"/>
      <color rgb="0018160F"/>
      <sz val="20"/>
    </font>
    <font>
      <name val="Calibri"/>
      <color rgb="00857E70"/>
      <sz val="9"/>
    </font>
    <font>
      <name val="Calibri"/>
      <b val="1"/>
      <color rgb="00857E70"/>
      <sz val="8"/>
    </font>
    <font>
      <name val="Calibri"/>
      <b val="1"/>
      <color rgb="002E86C1"/>
      <sz val="10"/>
    </font>
    <font>
      <name val="Calibri"/>
      <b val="1"/>
      <color rgb="001A5276"/>
      <sz val="9"/>
    </font>
    <font>
      <name val="Calibri"/>
      <b val="1"/>
      <color rgb="001E8449"/>
      <sz val="9"/>
    </font>
    <font>
      <name val="Calibri"/>
      <b val="1"/>
      <color rgb="0018160F"/>
      <sz val="9"/>
    </font>
    <font>
      <name val="Calibri"/>
      <b val="1"/>
      <color rgb="00922B21"/>
      <sz val="9"/>
    </font>
    <font>
      <name val="Calibri"/>
      <i val="1"/>
      <color rgb="00857E70"/>
      <sz val="8"/>
    </font>
    <font>
      <name val="Calibri"/>
      <b val="1"/>
      <color rgb="0018160F"/>
      <sz val="18"/>
    </font>
    <font>
      <name val="Calibri"/>
      <b val="1"/>
      <color rgb="002E86C1"/>
      <sz val="18"/>
    </font>
    <font>
      <name val="Calibri"/>
      <b val="1"/>
      <color rgb="0018160F"/>
      <sz val="11"/>
    </font>
    <font>
      <name val="Calibri"/>
      <b val="1"/>
      <color rgb="00F7F4EE"/>
      <sz val="14"/>
    </font>
    <font>
      <name val="Calibri"/>
      <b val="1"/>
      <color rgb="00FDFCF9"/>
      <sz val="9"/>
    </font>
    <font>
      <name val="Calibri"/>
      <color rgb="0018160F"/>
      <sz val="8"/>
    </font>
    <font>
      <name val="Calibri"/>
      <color rgb="001A5276"/>
      <sz val="10"/>
    </font>
    <font>
      <name val="Calibri"/>
      <color rgb="001A5276"/>
      <sz val="9"/>
    </font>
    <font>
      <name val="Calibri"/>
      <color rgb="0018160F"/>
      <sz val="9"/>
    </font>
    <font>
      <name val="Calibri"/>
      <b val="1"/>
      <color rgb="00FDFCF9"/>
      <sz val="14"/>
    </font>
    <font>
      <name val="Calibri"/>
      <b val="1"/>
      <color rgb="00C0392B"/>
      <sz val="9"/>
    </font>
    <font>
      <name val="Calibri"/>
      <b val="1"/>
      <color rgb="00FDFCF9"/>
      <sz val="10"/>
    </font>
    <font>
      <name val="Calibri"/>
      <b val="1"/>
      <color rgb="00857E70"/>
      <sz val="7"/>
    </font>
    <font>
      <name val="Calibri"/>
      <b val="1"/>
      <color rgb="002E86C1"/>
      <sz val="20"/>
    </font>
    <font>
      <name val="Calibri"/>
      <b val="1"/>
      <color rgb="00B08C2A"/>
      <sz val="20"/>
    </font>
    <font>
      <name val="Calibri"/>
      <b val="1"/>
      <color rgb="00C0392B"/>
      <sz val="20"/>
    </font>
  </fonts>
  <fills count="12">
    <fill>
      <patternFill/>
    </fill>
    <fill>
      <patternFill patternType="gray125"/>
    </fill>
    <fill>
      <patternFill patternType="solid">
        <fgColor rgb="0018160F"/>
        <bgColor rgb="0018160F"/>
      </patternFill>
    </fill>
    <fill>
      <patternFill patternType="solid">
        <fgColor rgb="002E86C1"/>
        <bgColor rgb="002E86C1"/>
      </patternFill>
    </fill>
    <fill>
      <patternFill patternType="solid">
        <fgColor rgb="00EFECE4"/>
        <bgColor rgb="00EFECE4"/>
      </patternFill>
    </fill>
    <fill>
      <patternFill patternType="solid">
        <fgColor rgb="00EBF5FB"/>
        <bgColor rgb="00EBF5FB"/>
      </patternFill>
    </fill>
    <fill>
      <patternFill patternType="solid">
        <fgColor rgb="00D5F5E3"/>
        <bgColor rgb="00D5F5E3"/>
      </patternFill>
    </fill>
    <fill>
      <patternFill patternType="solid">
        <fgColor rgb="00FADBD8"/>
        <bgColor rgb="00FADBD8"/>
      </patternFill>
    </fill>
    <fill>
      <patternFill patternType="solid">
        <fgColor rgb="00FDFCF9"/>
        <bgColor rgb="00FDFCF9"/>
      </patternFill>
    </fill>
    <fill>
      <patternFill patternType="solid">
        <fgColor rgb="00F7F4EE"/>
        <bgColor rgb="00F7F4EE"/>
      </patternFill>
    </fill>
    <fill>
      <patternFill patternType="solid">
        <fgColor rgb="00C0392B"/>
        <bgColor rgb="00C0392B"/>
      </patternFill>
    </fill>
    <fill>
      <patternFill patternType="solid">
        <fgColor rgb="00B08C2A"/>
        <bgColor rgb="00B08C2A"/>
      </patternFill>
    </fill>
  </fills>
  <borders count="9">
    <border>
      <left/>
      <right/>
      <top/>
      <bottom/>
      <diagonal/>
    </border>
    <border>
      <left style="medium">
        <color rgb="002E86C1"/>
      </left>
    </border>
    <border>
      <left style="medium">
        <color rgb="002E86C1"/>
      </left>
      <right style="thin">
        <color rgb="00DDD8CC"/>
      </right>
    </border>
    <border>
      <bottom style="thin">
        <color rgb="00DDD8CC"/>
      </bottom>
    </border>
    <border>
      <left style="medium">
        <color rgb="0018160F"/>
      </left>
      <right style="medium">
        <color rgb="0018160F"/>
      </right>
      <top style="medium">
        <color rgb="0018160F"/>
      </top>
      <bottom style="medium">
        <color rgb="0018160F"/>
      </bottom>
    </border>
    <border/>
    <border>
      <left style="thin">
        <color rgb="CCDDD8CC"/>
      </left>
      <right style="thin">
        <color rgb="CCDDD8CC"/>
      </right>
      <top style="thin">
        <color rgb="CCDDD8CC"/>
      </top>
      <bottom style="thin">
        <color rgb="CCDDD8CC"/>
      </bottom>
    </border>
    <border>
      <left style="medium">
        <color rgb="002E86C1"/>
      </left>
      <right style="thin">
        <color rgb="00AED6F1"/>
      </right>
      <top style="thin">
        <color rgb="00AED6F1"/>
      </top>
      <bottom style="medium">
        <color rgb="002E86C1"/>
      </bottom>
    </border>
    <border>
      <left style="medium">
        <color rgb="00C0392B"/>
      </left>
      <right style="medium">
        <color rgb="00C0392B"/>
      </right>
      <top style="medium">
        <color rgb="00C0392B"/>
      </top>
      <bottom style="medium">
        <color rgb="00C0392B"/>
      </bottom>
    </border>
  </borders>
  <cellStyleXfs count="1">
    <xf numFmtId="0" fontId="0" fillId="0" borderId="0"/>
  </cellStyleXfs>
  <cellXfs count="53">
    <xf numFmtId="0" fontId="0" fillId="0" borderId="0" pivotButton="0" quotePrefix="0" xfId="0"/>
    <xf numFmtId="0" fontId="0" fillId="2" borderId="0" pivotButton="0" quotePrefix="0" xfId="0"/>
    <xf numFmtId="0" fontId="1" fillId="0" borderId="0" applyAlignment="1" pivotButton="0" quotePrefix="0" xfId="0">
      <alignment horizontal="right" vertical="center"/>
    </xf>
    <xf numFmtId="0" fontId="2" fillId="0" borderId="0" applyAlignment="1" pivotButton="0" quotePrefix="0" xfId="0">
      <alignment horizontal="left" vertical="center"/>
    </xf>
    <xf numFmtId="0" fontId="3" fillId="0" borderId="0" applyAlignment="1" pivotButton="0" quotePrefix="0" xfId="0">
      <alignment horizontal="left" vertical="center"/>
    </xf>
    <xf numFmtId="0" fontId="0" fillId="3" borderId="0" pivotButton="0" quotePrefix="0" xfId="0"/>
    <xf numFmtId="0" fontId="4" fillId="0" borderId="0" applyAlignment="1" pivotButton="0" quotePrefix="0" xfId="0">
      <alignment horizontal="left" vertical="center"/>
    </xf>
    <xf numFmtId="0" fontId="5" fillId="0" borderId="0" applyAlignment="1" pivotButton="0" quotePrefix="0" xfId="0">
      <alignment horizontal="left" vertical="top" wrapText="1"/>
    </xf>
    <xf numFmtId="0" fontId="6" fillId="0" borderId="0" applyAlignment="1" pivotButton="0" quotePrefix="0" xfId="0">
      <alignment horizontal="left" vertical="center"/>
    </xf>
    <xf numFmtId="0" fontId="7" fillId="4" borderId="1" applyAlignment="1" pivotButton="0" quotePrefix="0" xfId="0">
      <alignment horizontal="left" vertical="center"/>
    </xf>
    <xf numFmtId="0" fontId="5" fillId="4" borderId="0" applyAlignment="1" pivotButton="0" quotePrefix="0" xfId="0">
      <alignment horizontal="left" vertical="center" indent="1"/>
    </xf>
    <xf numFmtId="0" fontId="8" fillId="5" borderId="1" applyAlignment="1" pivotButton="0" quotePrefix="0" xfId="0">
      <alignment horizontal="left" vertical="center"/>
    </xf>
    <xf numFmtId="0" fontId="9" fillId="6" borderId="1" applyAlignment="1" pivotButton="0" quotePrefix="0" xfId="0">
      <alignment horizontal="left" vertical="center"/>
    </xf>
    <xf numFmtId="0" fontId="10" fillId="4" borderId="1" applyAlignment="1" pivotButton="0" quotePrefix="0" xfId="0">
      <alignment horizontal="left" vertical="center"/>
    </xf>
    <xf numFmtId="0" fontId="11" fillId="7" borderId="1" applyAlignment="1" pivotButton="0" quotePrefix="0" xfId="0">
      <alignment horizontal="left" vertical="center"/>
    </xf>
    <xf numFmtId="0" fontId="12" fillId="0" borderId="0" applyAlignment="1" pivotButton="0" quotePrefix="0" xfId="0">
      <alignment horizontal="center" vertical="center"/>
    </xf>
    <xf numFmtId="0" fontId="13" fillId="0" borderId="0" applyAlignment="1" pivotButton="0" quotePrefix="0" xfId="0">
      <alignment horizontal="left" vertical="center"/>
    </xf>
    <xf numFmtId="0" fontId="14" fillId="4" borderId="2" applyAlignment="1" pivotButton="0" quotePrefix="0" xfId="0">
      <alignment horizontal="center" vertical="center"/>
    </xf>
    <xf numFmtId="0" fontId="15" fillId="4" borderId="3" applyAlignment="1" pivotButton="0" quotePrefix="0" xfId="0">
      <alignment horizontal="left" vertical="center" indent="1"/>
    </xf>
    <xf numFmtId="0" fontId="5" fillId="8" borderId="0" applyAlignment="1" pivotButton="0" quotePrefix="0" xfId="0">
      <alignment horizontal="left" vertical="top" wrapText="1" indent="2"/>
    </xf>
    <xf numFmtId="0" fontId="16" fillId="2" borderId="0" applyAlignment="1" pivotButton="0" quotePrefix="0" xfId="0">
      <alignment horizontal="left" vertical="center" indent="1"/>
    </xf>
    <xf numFmtId="0" fontId="12" fillId="0" borderId="0" applyAlignment="1" pivotButton="0" quotePrefix="0" xfId="0">
      <alignment horizontal="left" vertical="center"/>
    </xf>
    <xf numFmtId="0" fontId="17" fillId="9" borderId="5" applyAlignment="1" pivotButton="0" quotePrefix="0" xfId="0">
      <alignment horizontal="center" vertical="center" wrapText="1"/>
    </xf>
    <xf numFmtId="0" fontId="17" fillId="2" borderId="4" applyAlignment="1" pivotButton="0" quotePrefix="0" xfId="0">
      <alignment horizontal="center" vertical="center" wrapText="1"/>
    </xf>
    <xf numFmtId="0" fontId="0" fillId="9" borderId="5" pivotButton="0" quotePrefix="0" xfId="0"/>
    <xf numFmtId="0" fontId="18" fillId="4" borderId="6" applyAlignment="1" pivotButton="0" quotePrefix="0" xfId="0">
      <alignment horizontal="center" vertical="center"/>
    </xf>
    <xf numFmtId="0" fontId="19" fillId="5" borderId="7" applyAlignment="1" applyProtection="1" pivotButton="0" quotePrefix="0" xfId="0">
      <alignment horizontal="left" vertical="center"/>
      <protection locked="0" hidden="0"/>
    </xf>
    <xf numFmtId="164" fontId="19" fillId="5" borderId="7" applyAlignment="1" applyProtection="1" pivotButton="0" quotePrefix="0" xfId="0">
      <alignment horizontal="center" vertical="center"/>
      <protection locked="0" hidden="0"/>
    </xf>
    <xf numFmtId="165" fontId="20" fillId="5" borderId="7" applyAlignment="1" applyProtection="1" pivotButton="0" quotePrefix="0" xfId="0">
      <alignment horizontal="center" vertical="center"/>
      <protection locked="0" hidden="0"/>
    </xf>
    <xf numFmtId="3" fontId="19" fillId="5" borderId="7" applyAlignment="1" applyProtection="1" pivotButton="0" quotePrefix="0" xfId="0">
      <alignment horizontal="center" vertical="center"/>
      <protection locked="0" hidden="0"/>
    </xf>
    <xf numFmtId="0" fontId="21" fillId="8" borderId="6" applyAlignment="1" pivotButton="0" quotePrefix="0" xfId="0">
      <alignment horizontal="center" vertical="center"/>
    </xf>
    <xf numFmtId="0" fontId="21" fillId="4" borderId="6" applyAlignment="1" pivotButton="0" quotePrefix="0" xfId="0">
      <alignment horizontal="center" vertical="center"/>
    </xf>
    <xf numFmtId="165" fontId="19" fillId="5" borderId="7" applyAlignment="1" applyProtection="1" pivotButton="0" quotePrefix="0" xfId="0">
      <alignment horizontal="center" vertical="center"/>
      <protection locked="0" hidden="0"/>
    </xf>
    <xf numFmtId="0" fontId="22" fillId="10" borderId="0" applyAlignment="1" pivotButton="0" quotePrefix="0" xfId="0">
      <alignment horizontal="left" vertical="center" indent="1"/>
    </xf>
    <xf numFmtId="0" fontId="23" fillId="0" borderId="0" applyAlignment="1" pivotButton="0" quotePrefix="0" xfId="0">
      <alignment horizontal="left" vertical="center"/>
    </xf>
    <xf numFmtId="0" fontId="17" fillId="10" borderId="8" applyAlignment="1" pivotButton="0" quotePrefix="0" xfId="0">
      <alignment horizontal="center" vertical="center" wrapText="1"/>
    </xf>
    <xf numFmtId="165" fontId="11" fillId="8" borderId="6" applyAlignment="1" pivotButton="0" quotePrefix="0" xfId="0">
      <alignment horizontal="center" vertical="center"/>
    </xf>
    <xf numFmtId="3" fontId="21" fillId="8" borderId="6" applyAlignment="1" pivotButton="0" quotePrefix="0" xfId="0">
      <alignment horizontal="center" vertical="center"/>
    </xf>
    <xf numFmtId="165" fontId="11" fillId="4" borderId="6" applyAlignment="1" pivotButton="0" quotePrefix="0" xfId="0">
      <alignment horizontal="center" vertical="center"/>
    </xf>
    <xf numFmtId="3" fontId="21" fillId="4" borderId="6" applyAlignment="1" pivotButton="0" quotePrefix="0" xfId="0">
      <alignment horizontal="center" vertical="center"/>
    </xf>
    <xf numFmtId="0" fontId="24" fillId="10" borderId="8" applyAlignment="1" pivotButton="0" quotePrefix="0" xfId="0">
      <alignment horizontal="center" vertical="center"/>
    </xf>
    <xf numFmtId="0" fontId="24" fillId="10" borderId="8" applyAlignment="1" pivotButton="0" quotePrefix="0" xfId="0">
      <alignment horizontal="left" vertical="center" indent="1"/>
    </xf>
    <xf numFmtId="165" fontId="24" fillId="10" borderId="8" applyAlignment="1" pivotButton="0" quotePrefix="0" xfId="0">
      <alignment horizontal="center" vertical="center"/>
    </xf>
    <xf numFmtId="0" fontId="25" fillId="0" borderId="0" applyAlignment="1" pivotButton="0" quotePrefix="0" xfId="0">
      <alignment horizontal="left" vertical="bottom"/>
    </xf>
    <xf numFmtId="3" fontId="26" fillId="0" borderId="0" applyAlignment="1" pivotButton="0" quotePrefix="0" xfId="0">
      <alignment horizontal="left" vertical="center"/>
    </xf>
    <xf numFmtId="3" fontId="27" fillId="0" borderId="0" applyAlignment="1" pivotButton="0" quotePrefix="0" xfId="0">
      <alignment horizontal="left" vertical="center"/>
    </xf>
    <xf numFmtId="0" fontId="0" fillId="11" borderId="0" pivotButton="0" quotePrefix="0" xfId="0"/>
    <xf numFmtId="165" fontId="28" fillId="0" borderId="0" applyAlignment="1" pivotButton="0" quotePrefix="0" xfId="0">
      <alignment horizontal="left" vertical="center"/>
    </xf>
    <xf numFmtId="0" fontId="0" fillId="10" borderId="0" pivotButton="0" quotePrefix="0" xfId="0"/>
    <xf numFmtId="3" fontId="28" fillId="0" borderId="0" applyAlignment="1" pivotButton="0" quotePrefix="0" xfId="0">
      <alignment horizontal="left" vertical="center"/>
    </xf>
    <xf numFmtId="0" fontId="18" fillId="8" borderId="6" applyAlignment="1" pivotButton="0" quotePrefix="0" xfId="0">
      <alignment horizontal="center" vertical="center"/>
    </xf>
    <xf numFmtId="0" fontId="19" fillId="5" borderId="7" applyAlignment="1" applyProtection="1" pivotButton="0" quotePrefix="0" xfId="0">
      <alignment horizontal="center" vertical="center"/>
      <protection locked="0" hidden="0"/>
    </xf>
    <xf numFmtId="0" fontId="19" fillId="5" borderId="7" applyAlignment="1" applyProtection="1" pivotButton="0" quotePrefix="0" xfId="0">
      <alignment horizontal="left" vertical="top" wrapText="1"/>
      <protection locked="0" hidden="0"/>
    </xf>
  </cellXfs>
  <cellStyles count="1">
    <cellStyle name="Normal" xfId="0" builtinId="0" hidden="0"/>
  </cellStyles>
  <dxfs count="4">
    <dxf>
      <font>
        <b val="1"/>
        <color rgb="00B08C2A"/>
      </font>
      <fill>
        <patternFill patternType="solid">
          <fgColor rgb="00FEF9E7"/>
          <bgColor rgb="00FEF9E7"/>
        </patternFill>
      </fill>
    </dxf>
    <dxf>
      <font>
        <b val="1"/>
        <color rgb="002E86C1"/>
      </font>
      <fill>
        <patternFill patternType="solid">
          <fgColor rgb="00EBF5FB"/>
          <bgColor rgb="00EBF5FB"/>
        </patternFill>
      </fill>
    </dxf>
    <dxf>
      <font>
        <b val="1"/>
        <color rgb="00922B21"/>
      </font>
      <fill>
        <patternFill patternType="solid">
          <fgColor rgb="00FADBD8"/>
          <bgColor rgb="00FADBD8"/>
        </patternFill>
      </fill>
    </dxf>
    <dxf>
      <font>
        <b val="1"/>
        <color rgb="001E8449"/>
      </font>
      <fill>
        <patternFill patternType="solid">
          <fgColor rgb="00D5F5E3"/>
          <bgColor rgb="00D5F5E3"/>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charts/chart1.xml><?xml version="1.0" encoding="utf-8"?>
<chartSpace xmlns="http://schemas.openxmlformats.org/drawingml/2006/chart">
  <style val="10"/>
  <chart>
    <title>
      <tx>
        <rich>
          <a:bodyPr xmlns:a="http://schemas.openxmlformats.org/drawingml/2006/main"/>
          <a:p xmlns:a="http://schemas.openxmlformats.org/drawingml/2006/main">
            <a:pPr>
              <a:defRPr/>
            </a:pPr>
            <a:r>
              <a:t>Segmentasi Pelanggan</a:t>
            </a:r>
          </a:p>
        </rich>
      </tx>
    </title>
    <plotArea>
      <pieChart>
        <varyColors val="1"/>
        <ser>
          <idx val="0"/>
          <order val="0"/>
          <tx>
            <strRef>
              <f>'📊 Dashboard'!C16</f>
            </strRef>
          </tx>
          <spPr>
            <a:ln xmlns:a="http://schemas.openxmlformats.org/drawingml/2006/main">
              <a:prstDash val="solid"/>
            </a:ln>
          </spPr>
          <cat>
            <numRef>
              <f>'📊 Dashboard'!$B$17:$B$20</f>
            </numRef>
          </cat>
          <val>
            <numRef>
              <f>'📊 Dashboard'!$C$17:$C$20</f>
            </numRef>
          </val>
        </ser>
        <firstSliceAng val="0"/>
      </pieChart>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s>
</file>

<file path=xl/drawings/drawing1.xml><?xml version="1.0" encoding="utf-8"?>
<wsDr xmlns="http://schemas.openxmlformats.org/drawingml/2006/spreadsheetDrawing">
  <oneCellAnchor>
    <from>
      <col>1</col>
      <colOff>0</colOff>
      <row>14</row>
      <rowOff>0</rowOff>
    </from>
    <ext cx="6480000" cy="504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G24"/>
  <sheetViews>
    <sheetView showGridLines="0" workbookViewId="0">
      <selection activeCell="A1" sqref="A1"/>
    </sheetView>
  </sheetViews>
  <sheetFormatPr baseColWidth="8" defaultRowHeight="15"/>
  <cols>
    <col width="2" customWidth="1" min="1" max="1"/>
    <col width="3" customWidth="1" min="2" max="2"/>
    <col width="28" customWidth="1" min="3" max="3"/>
    <col width="26" customWidth="1" min="4" max="4"/>
    <col width="18" customWidth="1" min="5" max="5"/>
    <col width="16" customWidth="1" min="6" max="6"/>
    <col width="3" customWidth="1" min="7" max="7"/>
  </cols>
  <sheetData>
    <row r="1" ht="6" customHeight="1">
      <c r="A1" s="1" t="n"/>
      <c r="B1" s="1" t="n"/>
      <c r="C1" s="1" t="n"/>
      <c r="D1" s="1" t="n"/>
      <c r="E1" s="1" t="n"/>
      <c r="F1" s="1" t="n"/>
      <c r="G1" s="1" t="n"/>
    </row>
    <row r="2" ht="4" customHeight="1">
      <c r="A2" s="1" t="n"/>
    </row>
    <row r="3" ht="46" customHeight="1">
      <c r="B3" s="2" t="inlineStr">
        <is>
          <t>〓</t>
        </is>
      </c>
      <c r="C3" s="3" t="inlineStr">
        <is>
          <t>SRIWIJAYA  EKOSISTEM</t>
        </is>
      </c>
    </row>
    <row r="4" ht="20" customHeight="1">
      <c r="C4" s="4" t="inlineStr">
        <is>
          <t>sriwijaya.net  ·  sriwijaya.org  ·  sriwijaya.io</t>
        </is>
      </c>
    </row>
    <row r="5" ht="8" customHeight="1">
      <c r="B5" s="5" t="n"/>
      <c r="C5" s="5" t="n"/>
      <c r="D5" s="5" t="n"/>
      <c r="E5" s="5" t="n"/>
      <c r="F5" s="5" t="n"/>
    </row>
    <row r="6" ht="38" customHeight="1">
      <c r="C6" s="6" t="inlineStr">
        <is>
          <t>👥 Tracker Pelanggan &amp; Piutang</t>
        </is>
      </c>
    </row>
    <row r="7" ht="38" customHeight="1">
      <c r="C7" s="7" t="inlineStr">
        <is>
          <t>Database pelanggan dengan segmentasi otomatis VIP/Regular/Baru.
Monitor piutang, jatuh tempo, dan riwayat follow-up.</t>
        </is>
      </c>
    </row>
    <row r="9" ht="18" customHeight="1">
      <c r="C9" s="8" t="inlineStr">
        <is>
          <t>📑  ISI FILE INI</t>
        </is>
      </c>
    </row>
    <row r="10" ht="20" customHeight="1">
      <c r="C10" s="9" t="inlineStr">
        <is>
          <t xml:space="preserve">  🏠 COVER</t>
        </is>
      </c>
      <c r="D10" s="10" t="inlineStr">
        <is>
          <t>Panduan file</t>
        </is>
      </c>
    </row>
    <row r="11" ht="20" customHeight="1">
      <c r="C11" s="9" t="inlineStr">
        <is>
          <t xml:space="preserve">  📖 PANDUAN</t>
        </is>
      </c>
      <c r="D11" s="10" t="inlineStr">
        <is>
          <t>Cara penggunaan</t>
        </is>
      </c>
    </row>
    <row r="12" ht="20" customHeight="1">
      <c r="C12" s="9" t="inlineStr">
        <is>
          <t xml:space="preserve">  👥 Database Pelanggan</t>
        </is>
      </c>
      <c r="D12" s="10" t="inlineStr">
        <is>
          <t>Semua data pelanggan + segmen otomatis</t>
        </is>
      </c>
    </row>
    <row r="13" ht="20" customHeight="1">
      <c r="C13" s="9" t="inlineStr">
        <is>
          <t xml:space="preserve">  💰 Tracker Piutang</t>
        </is>
      </c>
      <c r="D13" s="10" t="inlineStr">
        <is>
          <t>Tagihan, jatuh tempo, dan status pembayaran</t>
        </is>
      </c>
    </row>
    <row r="14" ht="20" customHeight="1">
      <c r="C14" s="9" t="inlineStr">
        <is>
          <t xml:space="preserve">  📊 Dashboard</t>
        </is>
      </c>
      <c r="D14" s="10" t="inlineStr">
        <is>
          <t>Ringkasan nilai piutang &amp; segmentasi pelanggan</t>
        </is>
      </c>
    </row>
    <row r="15" ht="20" customHeight="1">
      <c r="C15" s="9" t="inlineStr">
        <is>
          <t xml:space="preserve">  📞 Follow-Up Log</t>
        </is>
      </c>
      <c r="D15" s="10" t="inlineStr">
        <is>
          <t>Riwayat follow-up tagihan</t>
        </is>
      </c>
    </row>
    <row r="17" ht="18" customHeight="1">
      <c r="C17" s="8" t="inlineStr">
        <is>
          <t>🎨  KODE WARNA SEL</t>
        </is>
      </c>
    </row>
    <row r="18" ht="18" customHeight="1">
      <c r="C18" s="11" t="inlineStr">
        <is>
          <t xml:space="preserve">  Sel BIRU  = input — ketik angk</t>
        </is>
      </c>
    </row>
    <row r="19" ht="18" customHeight="1">
      <c r="C19" s="12" t="inlineStr">
        <is>
          <t xml:space="preserve">  Sel HIJAU = formula otomatis —</t>
        </is>
      </c>
    </row>
    <row r="20" ht="18" customHeight="1">
      <c r="C20" s="13" t="inlineStr">
        <is>
          <t xml:space="preserve">  Sel ABU   = label / judul — ja</t>
        </is>
      </c>
    </row>
    <row r="21" ht="18" customHeight="1">
      <c r="C21" s="14" t="inlineStr">
        <is>
          <t xml:space="preserve">  Sel MERAH = peringatan / kriti</t>
        </is>
      </c>
    </row>
    <row r="24" ht="18" customHeight="1">
      <c r="C24" s="15" t="inlineStr">
        <is>
          <t>© Sriwijaya Ekosistem · Tools gratis untuk UMKM Indonesia · sriwijaya.net</t>
        </is>
      </c>
    </row>
  </sheetData>
  <sheetProtection selectLockedCells="0" selectUnlockedCells="0" sheet="1" objects="0" insertRows="1" insertHyperlinks="1" autoFilter="1" scenarios="0" formatColumns="1" deleteColumns="1" insertColumns="1" pivotTables="1" deleteRows="1" formatCells="1" formatRows="1" sort="1" password="9F78"/>
  <mergeCells count="23">
    <mergeCell ref="D11:F11"/>
    <mergeCell ref="D13:F13"/>
    <mergeCell ref="C17:F17"/>
    <mergeCell ref="C7:F7"/>
    <mergeCell ref="C19:F19"/>
    <mergeCell ref="C13"/>
    <mergeCell ref="C18:F18"/>
    <mergeCell ref="C3:F3"/>
    <mergeCell ref="C6:F6"/>
    <mergeCell ref="D12:F12"/>
    <mergeCell ref="C15"/>
    <mergeCell ref="C24:F24"/>
    <mergeCell ref="C14"/>
    <mergeCell ref="D15:F15"/>
    <mergeCell ref="D14:F14"/>
    <mergeCell ref="C4:F4"/>
    <mergeCell ref="C20:F20"/>
    <mergeCell ref="C10"/>
    <mergeCell ref="D10:F10"/>
    <mergeCell ref="C9:F9"/>
    <mergeCell ref="C12"/>
    <mergeCell ref="C21:F21"/>
    <mergeCell ref="C1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2"/>
  <sheetViews>
    <sheetView showGridLines="0" workbookViewId="0">
      <selection activeCell="A1" sqref="A1"/>
    </sheetView>
  </sheetViews>
  <sheetFormatPr baseColWidth="8" defaultRowHeight="15"/>
  <cols>
    <col width="2" customWidth="1" min="1" max="1"/>
    <col width="5" customWidth="1" min="2" max="2"/>
    <col width="44" customWidth="1" min="3" max="3"/>
    <col width="2" customWidth="1" min="4" max="4"/>
  </cols>
  <sheetData>
    <row r="1" ht="6" customHeight="1">
      <c r="A1" s="1" t="n"/>
      <c r="B1" s="1" t="n"/>
      <c r="C1" s="1" t="n"/>
      <c r="D1" s="1" t="n"/>
    </row>
    <row r="2" ht="38" customHeight="1">
      <c r="B2" s="16" t="inlineStr">
        <is>
          <t>📖  PANDUAN PENGGUNAAN</t>
        </is>
      </c>
    </row>
    <row r="3" ht="18" customHeight="1">
      <c r="B3" s="4" t="inlineStr">
        <is>
          <t>Ikuti langkah berikut untuk hasil terbaik dari template ini.</t>
        </is>
      </c>
    </row>
    <row r="5" ht="26" customHeight="1">
      <c r="B5" s="17" t="inlineStr">
        <is>
          <t>1</t>
        </is>
      </c>
      <c r="C5" s="18" t="inlineStr">
        <is>
          <t>Isi Database Pelanggan</t>
        </is>
      </c>
    </row>
    <row r="6" ht="42" customHeight="1">
      <c r="C6" s="19" t="inlineStr">
        <is>
          <t>Tambahkan setiap pelanggan di sheet Database. Kolom Segmen (VIP/Regular/Aktif/Baru) otomatis berdasarkan total pembelian — tidak perlu diisi manual.</t>
        </is>
      </c>
    </row>
    <row r="9" ht="26" customHeight="1">
      <c r="B9" s="17" t="inlineStr">
        <is>
          <t>2</t>
        </is>
      </c>
      <c r="C9" s="18" t="inlineStr">
        <is>
          <t>Catat Piutang Baru</t>
        </is>
      </c>
    </row>
    <row r="10" ht="42" customHeight="1">
      <c r="C10" s="19" t="inlineStr">
        <is>
          <t>Di sheet Tracker Piutang, input setiap transaksi yang belum lunas. Isi tanggal transaksi dan tanggal jatuh tempo. Sisa tagihan dan status dihitung otomatis.</t>
        </is>
      </c>
    </row>
    <row r="13" ht="26" customHeight="1">
      <c r="B13" s="17" t="inlineStr">
        <is>
          <t>3</t>
        </is>
      </c>
      <c r="C13" s="18" t="inlineStr">
        <is>
          <t>Pantau Jatuh Tempo</t>
        </is>
      </c>
    </row>
    <row r="14" ht="42" customHeight="1">
      <c r="C14" s="19" t="inlineStr">
        <is>
          <t>Kolom STATUS otomatis berubah: ✅ Lunas / 🟡 Belum / 🔴 JATUH TEMPO. Sel merah = sudah lewat jatuh tempo dan perlu di-follow up segera.</t>
        </is>
      </c>
    </row>
    <row r="17" ht="26" customHeight="1">
      <c r="B17" s="17" t="inlineStr">
        <is>
          <t>4</t>
        </is>
      </c>
      <c r="C17" s="18" t="inlineStr">
        <is>
          <t>Log Follow-Up</t>
        </is>
      </c>
    </row>
    <row r="18" ht="42" customHeight="1">
      <c r="C18" s="19" t="inlineStr">
        <is>
          <t>Catat setiap kontak dengan pelanggan terkait tagihan di sheet Follow-Up Log — tanggal, channel, dan hasil percakapan.</t>
        </is>
      </c>
    </row>
    <row r="22" ht="20" customHeight="1">
      <c r="B22" s="15" t="inlineStr">
        <is>
          <t>💬 Butuh bantuan? Kunjungi sriwijaya.net atau komunitas di sriwijaya.org</t>
        </is>
      </c>
    </row>
  </sheetData>
  <sheetProtection selectLockedCells="0" selectUnlockedCells="0" sheet="1" objects="0" insertRows="1" insertHyperlinks="1" autoFilter="1" scenarios="0" formatColumns="1" deleteColumns="1" insertColumns="1" pivotTables="1" deleteRows="1" formatCells="1" formatRows="1" sort="1" password="9F78"/>
  <mergeCells count="15">
    <mergeCell ref="B9:B10"/>
    <mergeCell ref="B3:D3"/>
    <mergeCell ref="C6:D6"/>
    <mergeCell ref="C10:D10"/>
    <mergeCell ref="B13:B14"/>
    <mergeCell ref="B22:D22"/>
    <mergeCell ref="C5:D5"/>
    <mergeCell ref="B17:B18"/>
    <mergeCell ref="C14:D14"/>
    <mergeCell ref="C13:D13"/>
    <mergeCell ref="C9:D9"/>
    <mergeCell ref="C17:D17"/>
    <mergeCell ref="C18:D18"/>
    <mergeCell ref="B5:B6"/>
    <mergeCell ref="B2:D2"/>
  </mergeCells>
  <pageMargins left="0.75" right="0.75" top="1" bottom="1" header="0.5" footer="0.5"/>
</worksheet>
</file>

<file path=xl/worksheets/sheet3.xml><?xml version="1.0" encoding="utf-8"?>
<worksheet xmlns="http://schemas.openxmlformats.org/spreadsheetml/2006/main">
  <sheetPr>
    <outlinePr summaryBelow="1" summaryRight="1"/>
    <pageSetUpPr fitToPage="1"/>
  </sheetPr>
  <dimension ref="A1:L54"/>
  <sheetViews>
    <sheetView showGridLines="0" workbookViewId="0">
      <pane xSplit="2" ySplit="4" topLeftCell="C5" activePane="bottomRight" state="frozen"/>
      <selection pane="topRight"/>
      <selection pane="bottomLeft"/>
      <selection pane="bottomRight" activeCell="A1" sqref="A1"/>
    </sheetView>
  </sheetViews>
  <sheetFormatPr baseColWidth="8" defaultRowHeight="15"/>
  <cols>
    <col width="3" customWidth="1" min="1" max="1"/>
    <col width="5" customWidth="1" min="2" max="2"/>
    <col width="26" customWidth="1" min="3" max="3"/>
    <col width="16" customWidth="1" min="4" max="4"/>
    <col width="26" customWidth="1" min="5" max="5"/>
    <col width="16" customWidth="1" min="6" max="6"/>
    <col width="14" customWidth="1" min="7" max="7"/>
    <col width="16" customWidth="1" min="8" max="8"/>
    <col width="12" customWidth="1" min="9" max="9"/>
    <col width="14" customWidth="1" min="10" max="10"/>
    <col width="14" customWidth="1" min="11" max="11"/>
    <col width="3" customWidth="1" min="12" max="12"/>
  </cols>
  <sheetData>
    <row r="1" ht="34" customHeight="1">
      <c r="B1" s="20" t="inlineStr">
        <is>
          <t>👥  DATABASE PELANGGAN</t>
        </is>
      </c>
    </row>
    <row r="2" ht="16" customHeight="1">
      <c r="B2" s="21" t="inlineStr">
        <is>
          <t>Sel BIRU = input  ·  Kolom Segmen = otomatis berdasarkan total pembelian</t>
        </is>
      </c>
    </row>
    <row r="4" ht="28" customHeight="1">
      <c r="A4" s="22" t="inlineStr"/>
      <c r="B4" s="23" t="inlineStr">
        <is>
          <t>No</t>
        </is>
      </c>
      <c r="C4" s="23" t="inlineStr">
        <is>
          <t>Nama Pelanggan</t>
        </is>
      </c>
      <c r="D4" s="23" t="inlineStr">
        <is>
          <t>No. HP / WA</t>
        </is>
      </c>
      <c r="E4" s="23" t="inlineStr">
        <is>
          <t>Email</t>
        </is>
      </c>
      <c r="F4" s="23" t="inlineStr">
        <is>
          <t>Kota / Daerah</t>
        </is>
      </c>
      <c r="G4" s="23" t="inlineStr">
        <is>
          <t>Tgl Pertama Beli</t>
        </is>
      </c>
      <c r="H4" s="23" t="inlineStr">
        <is>
          <t>Total Pembelian (Rp)</t>
        </is>
      </c>
      <c r="I4" s="23" t="inlineStr">
        <is>
          <t>Frekuensi Beli</t>
        </is>
      </c>
      <c r="J4" s="23" t="inlineStr">
        <is>
          <t>Terakhir Beli</t>
        </is>
      </c>
      <c r="K4" s="23" t="inlineStr">
        <is>
          <t>Segmen</t>
        </is>
      </c>
      <c r="L4" s="24" t="n"/>
    </row>
    <row r="5" ht="21" customHeight="1">
      <c r="A5" s="24" t="n"/>
      <c r="B5" s="25" t="n">
        <v>1</v>
      </c>
      <c r="C5" s="26" t="inlineStr">
        <is>
          <t>Ibu Sari Dewi</t>
        </is>
      </c>
      <c r="D5" s="26" t="inlineStr">
        <is>
          <t>0812-3456-7890</t>
        </is>
      </c>
      <c r="E5" s="26" t="inlineStr">
        <is>
          <t>sari@gmail.com</t>
        </is>
      </c>
      <c r="F5" s="26" t="inlineStr">
        <is>
          <t>Jakarta Selatan</t>
        </is>
      </c>
      <c r="G5" s="27" t="inlineStr">
        <is>
          <t>2024-01-15</t>
        </is>
      </c>
      <c r="H5" s="28" t="n">
        <v>12500000</v>
      </c>
      <c r="I5" s="29" t="n">
        <v>8</v>
      </c>
      <c r="J5" s="27" t="inlineStr">
        <is>
          <t>2025-03-20</t>
        </is>
      </c>
      <c r="K5" s="30">
        <f>IFERROR(IF(C5="","",IF(H5&gt;=5000000,"⭐ VIP",IF(H5&gt;=1000000,"🔵 Regular",IF(H5&gt;0,"🟢 Aktif","⚪ Baru")))),"—")</f>
        <v/>
      </c>
      <c r="L5" s="24" t="n"/>
    </row>
    <row r="6" ht="21" customHeight="1">
      <c r="A6" s="24" t="n"/>
      <c r="B6" s="25" t="n">
        <v>2</v>
      </c>
      <c r="C6" s="26" t="inlineStr">
        <is>
          <t>Bpk. Hendra Wijaya</t>
        </is>
      </c>
      <c r="D6" s="26" t="inlineStr">
        <is>
          <t>0821-9876-5432</t>
        </is>
      </c>
      <c r="E6" s="26" t="inlineStr">
        <is>
          <t>hendra.w@yahoo.com</t>
        </is>
      </c>
      <c r="F6" s="26" t="inlineStr">
        <is>
          <t>Bandung</t>
        </is>
      </c>
      <c r="G6" s="27" t="inlineStr">
        <is>
          <t>2024-03-10</t>
        </is>
      </c>
      <c r="H6" s="28" t="n">
        <v>5800000</v>
      </c>
      <c r="I6" s="29" t="n">
        <v>5</v>
      </c>
      <c r="J6" s="27" t="inlineStr">
        <is>
          <t>2025-03-15</t>
        </is>
      </c>
      <c r="K6" s="31">
        <f>IFERROR(IF(C6="","",IF(H6&gt;=5000000,"⭐ VIP",IF(H6&gt;=1000000,"🔵 Regular",IF(H6&gt;0,"🟢 Aktif","⚪ Baru")))),"—")</f>
        <v/>
      </c>
      <c r="L6" s="24" t="n"/>
    </row>
    <row r="7" ht="21" customHeight="1">
      <c r="A7" s="24" t="n"/>
      <c r="B7" s="25" t="n">
        <v>3</v>
      </c>
      <c r="C7" s="26" t="inlineStr">
        <is>
          <t>Warung Makan Bu Tini</t>
        </is>
      </c>
      <c r="D7" s="26" t="inlineStr">
        <is>
          <t>0856-1234-5678</t>
        </is>
      </c>
      <c r="E7" s="26" t="inlineStr"/>
      <c r="F7" s="26" t="inlineStr">
        <is>
          <t>Surabaya</t>
        </is>
      </c>
      <c r="G7" s="27" t="inlineStr">
        <is>
          <t>2024-06-05</t>
        </is>
      </c>
      <c r="H7" s="28" t="n">
        <v>2100000</v>
      </c>
      <c r="I7" s="29" t="n">
        <v>12</v>
      </c>
      <c r="J7" s="27" t="inlineStr">
        <is>
          <t>2025-03-28</t>
        </is>
      </c>
      <c r="K7" s="30">
        <f>IFERROR(IF(C7="","",IF(H7&gt;=5000000,"⭐ VIP",IF(H7&gt;=1000000,"🔵 Regular",IF(H7&gt;0,"🟢 Aktif","⚪ Baru")))),"—")</f>
        <v/>
      </c>
      <c r="L7" s="24" t="n"/>
    </row>
    <row r="8" ht="21" customHeight="1">
      <c r="A8" s="24" t="n"/>
      <c r="B8" s="25" t="n">
        <v>4</v>
      </c>
      <c r="C8" s="26" t="inlineStr">
        <is>
          <t>Toko Serba Ada Pak Budi</t>
        </is>
      </c>
      <c r="D8" s="26" t="inlineStr">
        <is>
          <t>0877-8888-9999</t>
        </is>
      </c>
      <c r="E8" s="26" t="inlineStr">
        <is>
          <t>pakbudi@gmail.com</t>
        </is>
      </c>
      <c r="F8" s="26" t="inlineStr">
        <is>
          <t>Bekasi</t>
        </is>
      </c>
      <c r="G8" s="27" t="inlineStr">
        <is>
          <t>2024-08-20</t>
        </is>
      </c>
      <c r="H8" s="28" t="n">
        <v>850000</v>
      </c>
      <c r="I8" s="29" t="n">
        <v>3</v>
      </c>
      <c r="J8" s="27" t="inlineStr">
        <is>
          <t>2025-02-10</t>
        </is>
      </c>
      <c r="K8" s="31">
        <f>IFERROR(IF(C8="","",IF(H8&gt;=5000000,"⭐ VIP",IF(H8&gt;=1000000,"🔵 Regular",IF(H8&gt;0,"🟢 Aktif","⚪ Baru")))),"—")</f>
        <v/>
      </c>
      <c r="L8" s="24" t="n"/>
    </row>
    <row r="9" ht="21" customHeight="1">
      <c r="A9" s="24" t="n"/>
      <c r="B9" s="25" t="n">
        <v>5</v>
      </c>
      <c r="C9" s="26" t="inlineStr">
        <is>
          <t>Ibu Ratna</t>
        </is>
      </c>
      <c r="D9" s="26" t="inlineStr">
        <is>
          <t>0813-5555-6666</t>
        </is>
      </c>
      <c r="E9" s="26" t="inlineStr"/>
      <c r="F9" s="26" t="inlineStr">
        <is>
          <t>Depok</t>
        </is>
      </c>
      <c r="G9" s="27" t="inlineStr">
        <is>
          <t>2025-01-05</t>
        </is>
      </c>
      <c r="H9" s="28" t="n">
        <v>320000</v>
      </c>
      <c r="I9" s="29" t="n">
        <v>2</v>
      </c>
      <c r="J9" s="27" t="inlineStr">
        <is>
          <t>2025-03-01</t>
        </is>
      </c>
      <c r="K9" s="30">
        <f>IFERROR(IF(C9="","",IF(H9&gt;=5000000,"⭐ VIP",IF(H9&gt;=1000000,"🔵 Regular",IF(H9&gt;0,"🟢 Aktif","⚪ Baru")))),"—")</f>
        <v/>
      </c>
      <c r="L9" s="24" t="n"/>
    </row>
    <row r="10" ht="21" customHeight="1">
      <c r="A10" s="24" t="n"/>
      <c r="B10" s="25" t="n">
        <v>6</v>
      </c>
      <c r="C10" s="26" t="n"/>
      <c r="D10" s="26" t="n"/>
      <c r="E10" s="26" t="n"/>
      <c r="F10" s="26" t="n"/>
      <c r="G10" s="27" t="n"/>
      <c r="H10" s="32" t="n"/>
      <c r="I10" s="29" t="n"/>
      <c r="J10" s="27" t="n"/>
      <c r="K10" s="31">
        <f>IFERROR(IF(C10="","",IF(H10&gt;=5000000,"⭐ VIP",IF(H10&gt;=1000000,"🔵 Regular",IF(H10&gt;0,"🟢 Aktif","⚪ Baru")))),"—")</f>
        <v/>
      </c>
      <c r="L10" s="24" t="n"/>
    </row>
    <row r="11" ht="21" customHeight="1">
      <c r="A11" s="24" t="n"/>
      <c r="B11" s="25" t="n">
        <v>7</v>
      </c>
      <c r="C11" s="26" t="n"/>
      <c r="D11" s="26" t="n"/>
      <c r="E11" s="26" t="n"/>
      <c r="F11" s="26" t="n"/>
      <c r="G11" s="27" t="n"/>
      <c r="H11" s="32" t="n"/>
      <c r="I11" s="29" t="n"/>
      <c r="J11" s="27" t="n"/>
      <c r="K11" s="30">
        <f>IFERROR(IF(C11="","",IF(H11&gt;=5000000,"⭐ VIP",IF(H11&gt;=1000000,"🔵 Regular",IF(H11&gt;0,"🟢 Aktif","⚪ Baru")))),"—")</f>
        <v/>
      </c>
      <c r="L11" s="24" t="n"/>
    </row>
    <row r="12" ht="21" customHeight="1">
      <c r="A12" s="24" t="n"/>
      <c r="B12" s="25" t="n">
        <v>8</v>
      </c>
      <c r="C12" s="26" t="n"/>
      <c r="D12" s="26" t="n"/>
      <c r="E12" s="26" t="n"/>
      <c r="F12" s="26" t="n"/>
      <c r="G12" s="27" t="n"/>
      <c r="H12" s="32" t="n"/>
      <c r="I12" s="29" t="n"/>
      <c r="J12" s="27" t="n"/>
      <c r="K12" s="31">
        <f>IFERROR(IF(C12="","",IF(H12&gt;=5000000,"⭐ VIP",IF(H12&gt;=1000000,"🔵 Regular",IF(H12&gt;0,"🟢 Aktif","⚪ Baru")))),"—")</f>
        <v/>
      </c>
      <c r="L12" s="24" t="n"/>
    </row>
    <row r="13" ht="21" customHeight="1">
      <c r="A13" s="24" t="n"/>
      <c r="B13" s="25" t="n">
        <v>9</v>
      </c>
      <c r="C13" s="26" t="n"/>
      <c r="D13" s="26" t="n"/>
      <c r="E13" s="26" t="n"/>
      <c r="F13" s="26" t="n"/>
      <c r="G13" s="27" t="n"/>
      <c r="H13" s="32" t="n"/>
      <c r="I13" s="29" t="n"/>
      <c r="J13" s="27" t="n"/>
      <c r="K13" s="30">
        <f>IFERROR(IF(C13="","",IF(H13&gt;=5000000,"⭐ VIP",IF(H13&gt;=1000000,"🔵 Regular",IF(H13&gt;0,"🟢 Aktif","⚪ Baru")))),"—")</f>
        <v/>
      </c>
      <c r="L13" s="24" t="n"/>
    </row>
    <row r="14" ht="21" customHeight="1">
      <c r="A14" s="24" t="n"/>
      <c r="B14" s="25" t="n">
        <v>10</v>
      </c>
      <c r="C14" s="26" t="n"/>
      <c r="D14" s="26" t="n"/>
      <c r="E14" s="26" t="n"/>
      <c r="F14" s="26" t="n"/>
      <c r="G14" s="27" t="n"/>
      <c r="H14" s="32" t="n"/>
      <c r="I14" s="29" t="n"/>
      <c r="J14" s="27" t="n"/>
      <c r="K14" s="31">
        <f>IFERROR(IF(C14="","",IF(H14&gt;=5000000,"⭐ VIP",IF(H14&gt;=1000000,"🔵 Regular",IF(H14&gt;0,"🟢 Aktif","⚪ Baru")))),"—")</f>
        <v/>
      </c>
      <c r="L14" s="24" t="n"/>
    </row>
    <row r="15" ht="21" customHeight="1">
      <c r="A15" s="24" t="n"/>
      <c r="B15" s="25" t="n">
        <v>11</v>
      </c>
      <c r="C15" s="26" t="n"/>
      <c r="D15" s="26" t="n"/>
      <c r="E15" s="26" t="n"/>
      <c r="F15" s="26" t="n"/>
      <c r="G15" s="27" t="n"/>
      <c r="H15" s="32" t="n"/>
      <c r="I15" s="29" t="n"/>
      <c r="J15" s="27" t="n"/>
      <c r="K15" s="30">
        <f>IFERROR(IF(C15="","",IF(H15&gt;=5000000,"⭐ VIP",IF(H15&gt;=1000000,"🔵 Regular",IF(H15&gt;0,"🟢 Aktif","⚪ Baru")))),"—")</f>
        <v/>
      </c>
      <c r="L15" s="24" t="n"/>
    </row>
    <row r="16" ht="21" customHeight="1">
      <c r="A16" s="24" t="n"/>
      <c r="B16" s="25" t="n">
        <v>12</v>
      </c>
      <c r="C16" s="26" t="n"/>
      <c r="D16" s="26" t="n"/>
      <c r="E16" s="26" t="n"/>
      <c r="F16" s="26" t="n"/>
      <c r="G16" s="27" t="n"/>
      <c r="H16" s="32" t="n"/>
      <c r="I16" s="29" t="n"/>
      <c r="J16" s="27" t="n"/>
      <c r="K16" s="31">
        <f>IFERROR(IF(C16="","",IF(H16&gt;=5000000,"⭐ VIP",IF(H16&gt;=1000000,"🔵 Regular",IF(H16&gt;0,"🟢 Aktif","⚪ Baru")))),"—")</f>
        <v/>
      </c>
      <c r="L16" s="24" t="n"/>
    </row>
    <row r="17" ht="21" customHeight="1">
      <c r="A17" s="24" t="n"/>
      <c r="B17" s="25" t="n">
        <v>13</v>
      </c>
      <c r="C17" s="26" t="n"/>
      <c r="D17" s="26" t="n"/>
      <c r="E17" s="26" t="n"/>
      <c r="F17" s="26" t="n"/>
      <c r="G17" s="27" t="n"/>
      <c r="H17" s="32" t="n"/>
      <c r="I17" s="29" t="n"/>
      <c r="J17" s="27" t="n"/>
      <c r="K17" s="30">
        <f>IFERROR(IF(C17="","",IF(H17&gt;=5000000,"⭐ VIP",IF(H17&gt;=1000000,"🔵 Regular",IF(H17&gt;0,"🟢 Aktif","⚪ Baru")))),"—")</f>
        <v/>
      </c>
      <c r="L17" s="24" t="n"/>
    </row>
    <row r="18" ht="21" customHeight="1">
      <c r="A18" s="24" t="n"/>
      <c r="B18" s="25" t="n">
        <v>14</v>
      </c>
      <c r="C18" s="26" t="n"/>
      <c r="D18" s="26" t="n"/>
      <c r="E18" s="26" t="n"/>
      <c r="F18" s="26" t="n"/>
      <c r="G18" s="27" t="n"/>
      <c r="H18" s="32" t="n"/>
      <c r="I18" s="29" t="n"/>
      <c r="J18" s="27" t="n"/>
      <c r="K18" s="31">
        <f>IFERROR(IF(C18="","",IF(H18&gt;=5000000,"⭐ VIP",IF(H18&gt;=1000000,"🔵 Regular",IF(H18&gt;0,"🟢 Aktif","⚪ Baru")))),"—")</f>
        <v/>
      </c>
      <c r="L18" s="24" t="n"/>
    </row>
    <row r="19" ht="21" customHeight="1">
      <c r="A19" s="24" t="n"/>
      <c r="B19" s="25" t="n">
        <v>15</v>
      </c>
      <c r="C19" s="26" t="n"/>
      <c r="D19" s="26" t="n"/>
      <c r="E19" s="26" t="n"/>
      <c r="F19" s="26" t="n"/>
      <c r="G19" s="27" t="n"/>
      <c r="H19" s="32" t="n"/>
      <c r="I19" s="29" t="n"/>
      <c r="J19" s="27" t="n"/>
      <c r="K19" s="30">
        <f>IFERROR(IF(C19="","",IF(H19&gt;=5000000,"⭐ VIP",IF(H19&gt;=1000000,"🔵 Regular",IF(H19&gt;0,"🟢 Aktif","⚪ Baru")))),"—")</f>
        <v/>
      </c>
      <c r="L19" s="24" t="n"/>
    </row>
    <row r="20" ht="21" customHeight="1">
      <c r="A20" s="24" t="n"/>
      <c r="B20" s="25" t="n">
        <v>16</v>
      </c>
      <c r="C20" s="26" t="n"/>
      <c r="D20" s="26" t="n"/>
      <c r="E20" s="26" t="n"/>
      <c r="F20" s="26" t="n"/>
      <c r="G20" s="27" t="n"/>
      <c r="H20" s="32" t="n"/>
      <c r="I20" s="29" t="n"/>
      <c r="J20" s="27" t="n"/>
      <c r="K20" s="31">
        <f>IFERROR(IF(C20="","",IF(H20&gt;=5000000,"⭐ VIP",IF(H20&gt;=1000000,"🔵 Regular",IF(H20&gt;0,"🟢 Aktif","⚪ Baru")))),"—")</f>
        <v/>
      </c>
      <c r="L20" s="24" t="n"/>
    </row>
    <row r="21" ht="21" customHeight="1">
      <c r="A21" s="24" t="n"/>
      <c r="B21" s="25" t="n">
        <v>17</v>
      </c>
      <c r="C21" s="26" t="n"/>
      <c r="D21" s="26" t="n"/>
      <c r="E21" s="26" t="n"/>
      <c r="F21" s="26" t="n"/>
      <c r="G21" s="27" t="n"/>
      <c r="H21" s="32" t="n"/>
      <c r="I21" s="29" t="n"/>
      <c r="J21" s="27" t="n"/>
      <c r="K21" s="30">
        <f>IFERROR(IF(C21="","",IF(H21&gt;=5000000,"⭐ VIP",IF(H21&gt;=1000000,"🔵 Regular",IF(H21&gt;0,"🟢 Aktif","⚪ Baru")))),"—")</f>
        <v/>
      </c>
      <c r="L21" s="24" t="n"/>
    </row>
    <row r="22" ht="21" customHeight="1">
      <c r="A22" s="24" t="n"/>
      <c r="B22" s="25" t="n">
        <v>18</v>
      </c>
      <c r="C22" s="26" t="n"/>
      <c r="D22" s="26" t="n"/>
      <c r="E22" s="26" t="n"/>
      <c r="F22" s="26" t="n"/>
      <c r="G22" s="27" t="n"/>
      <c r="H22" s="32" t="n"/>
      <c r="I22" s="29" t="n"/>
      <c r="J22" s="27" t="n"/>
      <c r="K22" s="31">
        <f>IFERROR(IF(C22="","",IF(H22&gt;=5000000,"⭐ VIP",IF(H22&gt;=1000000,"🔵 Regular",IF(H22&gt;0,"🟢 Aktif","⚪ Baru")))),"—")</f>
        <v/>
      </c>
      <c r="L22" s="24" t="n"/>
    </row>
    <row r="23" ht="21" customHeight="1">
      <c r="A23" s="24" t="n"/>
      <c r="B23" s="25" t="n">
        <v>19</v>
      </c>
      <c r="C23" s="26" t="n"/>
      <c r="D23" s="26" t="n"/>
      <c r="E23" s="26" t="n"/>
      <c r="F23" s="26" t="n"/>
      <c r="G23" s="27" t="n"/>
      <c r="H23" s="32" t="n"/>
      <c r="I23" s="29" t="n"/>
      <c r="J23" s="27" t="n"/>
      <c r="K23" s="30">
        <f>IFERROR(IF(C23="","",IF(H23&gt;=5000000,"⭐ VIP",IF(H23&gt;=1000000,"🔵 Regular",IF(H23&gt;0,"🟢 Aktif","⚪ Baru")))),"—")</f>
        <v/>
      </c>
      <c r="L23" s="24" t="n"/>
    </row>
    <row r="24" ht="21" customHeight="1">
      <c r="A24" s="24" t="n"/>
      <c r="B24" s="25" t="n">
        <v>20</v>
      </c>
      <c r="C24" s="26" t="n"/>
      <c r="D24" s="26" t="n"/>
      <c r="E24" s="26" t="n"/>
      <c r="F24" s="26" t="n"/>
      <c r="G24" s="27" t="n"/>
      <c r="H24" s="32" t="n"/>
      <c r="I24" s="29" t="n"/>
      <c r="J24" s="27" t="n"/>
      <c r="K24" s="31">
        <f>IFERROR(IF(C24="","",IF(H24&gt;=5000000,"⭐ VIP",IF(H24&gt;=1000000,"🔵 Regular",IF(H24&gt;0,"🟢 Aktif","⚪ Baru")))),"—")</f>
        <v/>
      </c>
      <c r="L24" s="24" t="n"/>
    </row>
    <row r="25" ht="21" customHeight="1">
      <c r="A25" s="24" t="n"/>
      <c r="B25" s="25" t="n">
        <v>21</v>
      </c>
      <c r="C25" s="26" t="n"/>
      <c r="D25" s="26" t="n"/>
      <c r="E25" s="26" t="n"/>
      <c r="F25" s="26" t="n"/>
      <c r="G25" s="27" t="n"/>
      <c r="H25" s="32" t="n"/>
      <c r="I25" s="29" t="n"/>
      <c r="J25" s="27" t="n"/>
      <c r="K25" s="30">
        <f>IFERROR(IF(C25="","",IF(H25&gt;=5000000,"⭐ VIP",IF(H25&gt;=1000000,"🔵 Regular",IF(H25&gt;0,"🟢 Aktif","⚪ Baru")))),"—")</f>
        <v/>
      </c>
      <c r="L25" s="24" t="n"/>
    </row>
    <row r="26" ht="21" customHeight="1">
      <c r="A26" s="24" t="n"/>
      <c r="B26" s="25" t="n">
        <v>22</v>
      </c>
      <c r="C26" s="26" t="n"/>
      <c r="D26" s="26" t="n"/>
      <c r="E26" s="26" t="n"/>
      <c r="F26" s="26" t="n"/>
      <c r="G26" s="27" t="n"/>
      <c r="H26" s="32" t="n"/>
      <c r="I26" s="29" t="n"/>
      <c r="J26" s="27" t="n"/>
      <c r="K26" s="31">
        <f>IFERROR(IF(C26="","",IF(H26&gt;=5000000,"⭐ VIP",IF(H26&gt;=1000000,"🔵 Regular",IF(H26&gt;0,"🟢 Aktif","⚪ Baru")))),"—")</f>
        <v/>
      </c>
      <c r="L26" s="24" t="n"/>
    </row>
    <row r="27" ht="21" customHeight="1">
      <c r="A27" s="24" t="n"/>
      <c r="B27" s="25" t="n">
        <v>23</v>
      </c>
      <c r="C27" s="26" t="n"/>
      <c r="D27" s="26" t="n"/>
      <c r="E27" s="26" t="n"/>
      <c r="F27" s="26" t="n"/>
      <c r="G27" s="27" t="n"/>
      <c r="H27" s="32" t="n"/>
      <c r="I27" s="29" t="n"/>
      <c r="J27" s="27" t="n"/>
      <c r="K27" s="30">
        <f>IFERROR(IF(C27="","",IF(H27&gt;=5000000,"⭐ VIP",IF(H27&gt;=1000000,"🔵 Regular",IF(H27&gt;0,"🟢 Aktif","⚪ Baru")))),"—")</f>
        <v/>
      </c>
      <c r="L27" s="24" t="n"/>
    </row>
    <row r="28" ht="21" customHeight="1">
      <c r="A28" s="24" t="n"/>
      <c r="B28" s="25" t="n">
        <v>24</v>
      </c>
      <c r="C28" s="26" t="n"/>
      <c r="D28" s="26" t="n"/>
      <c r="E28" s="26" t="n"/>
      <c r="F28" s="26" t="n"/>
      <c r="G28" s="27" t="n"/>
      <c r="H28" s="32" t="n"/>
      <c r="I28" s="29" t="n"/>
      <c r="J28" s="27" t="n"/>
      <c r="K28" s="31">
        <f>IFERROR(IF(C28="","",IF(H28&gt;=5000000,"⭐ VIP",IF(H28&gt;=1000000,"🔵 Regular",IF(H28&gt;0,"🟢 Aktif","⚪ Baru")))),"—")</f>
        <v/>
      </c>
      <c r="L28" s="24" t="n"/>
    </row>
    <row r="29" ht="21" customHeight="1">
      <c r="A29" s="24" t="n"/>
      <c r="B29" s="25" t="n">
        <v>25</v>
      </c>
      <c r="C29" s="26" t="n"/>
      <c r="D29" s="26" t="n"/>
      <c r="E29" s="26" t="n"/>
      <c r="F29" s="26" t="n"/>
      <c r="G29" s="27" t="n"/>
      <c r="H29" s="32" t="n"/>
      <c r="I29" s="29" t="n"/>
      <c r="J29" s="27" t="n"/>
      <c r="K29" s="30">
        <f>IFERROR(IF(C29="","",IF(H29&gt;=5000000,"⭐ VIP",IF(H29&gt;=1000000,"🔵 Regular",IF(H29&gt;0,"🟢 Aktif","⚪ Baru")))),"—")</f>
        <v/>
      </c>
      <c r="L29" s="24" t="n"/>
    </row>
    <row r="30" ht="21" customHeight="1">
      <c r="A30" s="24" t="n"/>
      <c r="B30" s="25" t="n">
        <v>26</v>
      </c>
      <c r="C30" s="26" t="n"/>
      <c r="D30" s="26" t="n"/>
      <c r="E30" s="26" t="n"/>
      <c r="F30" s="26" t="n"/>
      <c r="G30" s="27" t="n"/>
      <c r="H30" s="32" t="n"/>
      <c r="I30" s="29" t="n"/>
      <c r="J30" s="27" t="n"/>
      <c r="K30" s="31">
        <f>IFERROR(IF(C30="","",IF(H30&gt;=5000000,"⭐ VIP",IF(H30&gt;=1000000,"🔵 Regular",IF(H30&gt;0,"🟢 Aktif","⚪ Baru")))),"—")</f>
        <v/>
      </c>
      <c r="L30" s="24" t="n"/>
    </row>
    <row r="31" ht="21" customHeight="1">
      <c r="A31" s="24" t="n"/>
      <c r="B31" s="25" t="n">
        <v>27</v>
      </c>
      <c r="C31" s="26" t="n"/>
      <c r="D31" s="26" t="n"/>
      <c r="E31" s="26" t="n"/>
      <c r="F31" s="26" t="n"/>
      <c r="G31" s="27" t="n"/>
      <c r="H31" s="32" t="n"/>
      <c r="I31" s="29" t="n"/>
      <c r="J31" s="27" t="n"/>
      <c r="K31" s="30">
        <f>IFERROR(IF(C31="","",IF(H31&gt;=5000000,"⭐ VIP",IF(H31&gt;=1000000,"🔵 Regular",IF(H31&gt;0,"🟢 Aktif","⚪ Baru")))),"—")</f>
        <v/>
      </c>
      <c r="L31" s="24" t="n"/>
    </row>
    <row r="32" ht="21" customHeight="1">
      <c r="A32" s="24" t="n"/>
      <c r="B32" s="25" t="n">
        <v>28</v>
      </c>
      <c r="C32" s="26" t="n"/>
      <c r="D32" s="26" t="n"/>
      <c r="E32" s="26" t="n"/>
      <c r="F32" s="26" t="n"/>
      <c r="G32" s="27" t="n"/>
      <c r="H32" s="32" t="n"/>
      <c r="I32" s="29" t="n"/>
      <c r="J32" s="27" t="n"/>
      <c r="K32" s="31">
        <f>IFERROR(IF(C32="","",IF(H32&gt;=5000000,"⭐ VIP",IF(H32&gt;=1000000,"🔵 Regular",IF(H32&gt;0,"🟢 Aktif","⚪ Baru")))),"—")</f>
        <v/>
      </c>
      <c r="L32" s="24" t="n"/>
    </row>
    <row r="33" ht="21" customHeight="1">
      <c r="A33" s="24" t="n"/>
      <c r="B33" s="25" t="n">
        <v>29</v>
      </c>
      <c r="C33" s="26" t="n"/>
      <c r="D33" s="26" t="n"/>
      <c r="E33" s="26" t="n"/>
      <c r="F33" s="26" t="n"/>
      <c r="G33" s="27" t="n"/>
      <c r="H33" s="32" t="n"/>
      <c r="I33" s="29" t="n"/>
      <c r="J33" s="27" t="n"/>
      <c r="K33" s="30">
        <f>IFERROR(IF(C33="","",IF(H33&gt;=5000000,"⭐ VIP",IF(H33&gt;=1000000,"🔵 Regular",IF(H33&gt;0,"🟢 Aktif","⚪ Baru")))),"—")</f>
        <v/>
      </c>
      <c r="L33" s="24" t="n"/>
    </row>
    <row r="34" ht="21" customHeight="1">
      <c r="A34" s="24" t="n"/>
      <c r="B34" s="25" t="n">
        <v>30</v>
      </c>
      <c r="C34" s="26" t="n"/>
      <c r="D34" s="26" t="n"/>
      <c r="E34" s="26" t="n"/>
      <c r="F34" s="26" t="n"/>
      <c r="G34" s="27" t="n"/>
      <c r="H34" s="32" t="n"/>
      <c r="I34" s="29" t="n"/>
      <c r="J34" s="27" t="n"/>
      <c r="K34" s="31">
        <f>IFERROR(IF(C34="","",IF(H34&gt;=5000000,"⭐ VIP",IF(H34&gt;=1000000,"🔵 Regular",IF(H34&gt;0,"🟢 Aktif","⚪ Baru")))),"—")</f>
        <v/>
      </c>
      <c r="L34" s="24" t="n"/>
    </row>
    <row r="35" ht="21" customHeight="1">
      <c r="A35" s="24" t="n"/>
      <c r="B35" s="25" t="n">
        <v>31</v>
      </c>
      <c r="C35" s="26" t="n"/>
      <c r="D35" s="26" t="n"/>
      <c r="E35" s="26" t="n"/>
      <c r="F35" s="26" t="n"/>
      <c r="G35" s="27" t="n"/>
      <c r="H35" s="32" t="n"/>
      <c r="I35" s="29" t="n"/>
      <c r="J35" s="27" t="n"/>
      <c r="K35" s="30">
        <f>IFERROR(IF(C35="","",IF(H35&gt;=5000000,"⭐ VIP",IF(H35&gt;=1000000,"🔵 Regular",IF(H35&gt;0,"🟢 Aktif","⚪ Baru")))),"—")</f>
        <v/>
      </c>
      <c r="L35" s="24" t="n"/>
    </row>
    <row r="36" ht="21" customHeight="1">
      <c r="A36" s="24" t="n"/>
      <c r="B36" s="25" t="n">
        <v>32</v>
      </c>
      <c r="C36" s="26" t="n"/>
      <c r="D36" s="26" t="n"/>
      <c r="E36" s="26" t="n"/>
      <c r="F36" s="26" t="n"/>
      <c r="G36" s="27" t="n"/>
      <c r="H36" s="32" t="n"/>
      <c r="I36" s="29" t="n"/>
      <c r="J36" s="27" t="n"/>
      <c r="K36" s="31">
        <f>IFERROR(IF(C36="","",IF(H36&gt;=5000000,"⭐ VIP",IF(H36&gt;=1000000,"🔵 Regular",IF(H36&gt;0,"🟢 Aktif","⚪ Baru")))),"—")</f>
        <v/>
      </c>
      <c r="L36" s="24" t="n"/>
    </row>
    <row r="37" ht="21" customHeight="1">
      <c r="A37" s="24" t="n"/>
      <c r="B37" s="25" t="n">
        <v>33</v>
      </c>
      <c r="C37" s="26" t="n"/>
      <c r="D37" s="26" t="n"/>
      <c r="E37" s="26" t="n"/>
      <c r="F37" s="26" t="n"/>
      <c r="G37" s="27" t="n"/>
      <c r="H37" s="32" t="n"/>
      <c r="I37" s="29" t="n"/>
      <c r="J37" s="27" t="n"/>
      <c r="K37" s="30">
        <f>IFERROR(IF(C37="","",IF(H37&gt;=5000000,"⭐ VIP",IF(H37&gt;=1000000,"🔵 Regular",IF(H37&gt;0,"🟢 Aktif","⚪ Baru")))),"—")</f>
        <v/>
      </c>
      <c r="L37" s="24" t="n"/>
    </row>
    <row r="38" ht="21" customHeight="1">
      <c r="A38" s="24" t="n"/>
      <c r="B38" s="25" t="n">
        <v>34</v>
      </c>
      <c r="C38" s="26" t="n"/>
      <c r="D38" s="26" t="n"/>
      <c r="E38" s="26" t="n"/>
      <c r="F38" s="26" t="n"/>
      <c r="G38" s="27" t="n"/>
      <c r="H38" s="32" t="n"/>
      <c r="I38" s="29" t="n"/>
      <c r="J38" s="27" t="n"/>
      <c r="K38" s="31">
        <f>IFERROR(IF(C38="","",IF(H38&gt;=5000000,"⭐ VIP",IF(H38&gt;=1000000,"🔵 Regular",IF(H38&gt;0,"🟢 Aktif","⚪ Baru")))),"—")</f>
        <v/>
      </c>
      <c r="L38" s="24" t="n"/>
    </row>
    <row r="39" ht="21" customHeight="1">
      <c r="A39" s="24" t="n"/>
      <c r="B39" s="25" t="n">
        <v>35</v>
      </c>
      <c r="C39" s="26" t="n"/>
      <c r="D39" s="26" t="n"/>
      <c r="E39" s="26" t="n"/>
      <c r="F39" s="26" t="n"/>
      <c r="G39" s="27" t="n"/>
      <c r="H39" s="32" t="n"/>
      <c r="I39" s="29" t="n"/>
      <c r="J39" s="27" t="n"/>
      <c r="K39" s="30">
        <f>IFERROR(IF(C39="","",IF(H39&gt;=5000000,"⭐ VIP",IF(H39&gt;=1000000,"🔵 Regular",IF(H39&gt;0,"🟢 Aktif","⚪ Baru")))),"—")</f>
        <v/>
      </c>
      <c r="L39" s="24" t="n"/>
    </row>
    <row r="40" ht="21" customHeight="1">
      <c r="A40" s="24" t="n"/>
      <c r="B40" s="25" t="n">
        <v>36</v>
      </c>
      <c r="C40" s="26" t="n"/>
      <c r="D40" s="26" t="n"/>
      <c r="E40" s="26" t="n"/>
      <c r="F40" s="26" t="n"/>
      <c r="G40" s="27" t="n"/>
      <c r="H40" s="32" t="n"/>
      <c r="I40" s="29" t="n"/>
      <c r="J40" s="27" t="n"/>
      <c r="K40" s="31">
        <f>IFERROR(IF(C40="","",IF(H40&gt;=5000000,"⭐ VIP",IF(H40&gt;=1000000,"🔵 Regular",IF(H40&gt;0,"🟢 Aktif","⚪ Baru")))),"—")</f>
        <v/>
      </c>
      <c r="L40" s="24" t="n"/>
    </row>
    <row r="41" ht="21" customHeight="1">
      <c r="A41" s="24" t="n"/>
      <c r="B41" s="25" t="n">
        <v>37</v>
      </c>
      <c r="C41" s="26" t="n"/>
      <c r="D41" s="26" t="n"/>
      <c r="E41" s="26" t="n"/>
      <c r="F41" s="26" t="n"/>
      <c r="G41" s="27" t="n"/>
      <c r="H41" s="32" t="n"/>
      <c r="I41" s="29" t="n"/>
      <c r="J41" s="27" t="n"/>
      <c r="K41" s="30">
        <f>IFERROR(IF(C41="","",IF(H41&gt;=5000000,"⭐ VIP",IF(H41&gt;=1000000,"🔵 Regular",IF(H41&gt;0,"🟢 Aktif","⚪ Baru")))),"—")</f>
        <v/>
      </c>
      <c r="L41" s="24" t="n"/>
    </row>
    <row r="42" ht="21" customHeight="1">
      <c r="A42" s="24" t="n"/>
      <c r="B42" s="25" t="n">
        <v>38</v>
      </c>
      <c r="C42" s="26" t="n"/>
      <c r="D42" s="26" t="n"/>
      <c r="E42" s="26" t="n"/>
      <c r="F42" s="26" t="n"/>
      <c r="G42" s="27" t="n"/>
      <c r="H42" s="32" t="n"/>
      <c r="I42" s="29" t="n"/>
      <c r="J42" s="27" t="n"/>
      <c r="K42" s="31">
        <f>IFERROR(IF(C42="","",IF(H42&gt;=5000000,"⭐ VIP",IF(H42&gt;=1000000,"🔵 Regular",IF(H42&gt;0,"🟢 Aktif","⚪ Baru")))),"—")</f>
        <v/>
      </c>
      <c r="L42" s="24" t="n"/>
    </row>
    <row r="43" ht="21" customHeight="1">
      <c r="A43" s="24" t="n"/>
      <c r="B43" s="25" t="n">
        <v>39</v>
      </c>
      <c r="C43" s="26" t="n"/>
      <c r="D43" s="26" t="n"/>
      <c r="E43" s="26" t="n"/>
      <c r="F43" s="26" t="n"/>
      <c r="G43" s="27" t="n"/>
      <c r="H43" s="32" t="n"/>
      <c r="I43" s="29" t="n"/>
      <c r="J43" s="27" t="n"/>
      <c r="K43" s="30">
        <f>IFERROR(IF(C43="","",IF(H43&gt;=5000000,"⭐ VIP",IF(H43&gt;=1000000,"🔵 Regular",IF(H43&gt;0,"🟢 Aktif","⚪ Baru")))),"—")</f>
        <v/>
      </c>
      <c r="L43" s="24" t="n"/>
    </row>
    <row r="44" ht="21" customHeight="1">
      <c r="A44" s="24" t="n"/>
      <c r="B44" s="25" t="n">
        <v>40</v>
      </c>
      <c r="C44" s="26" t="n"/>
      <c r="D44" s="26" t="n"/>
      <c r="E44" s="26" t="n"/>
      <c r="F44" s="26" t="n"/>
      <c r="G44" s="27" t="n"/>
      <c r="H44" s="32" t="n"/>
      <c r="I44" s="29" t="n"/>
      <c r="J44" s="27" t="n"/>
      <c r="K44" s="31">
        <f>IFERROR(IF(C44="","",IF(H44&gt;=5000000,"⭐ VIP",IF(H44&gt;=1000000,"🔵 Regular",IF(H44&gt;0,"🟢 Aktif","⚪ Baru")))),"—")</f>
        <v/>
      </c>
      <c r="L44" s="24" t="n"/>
    </row>
    <row r="45" ht="21" customHeight="1">
      <c r="A45" s="24" t="n"/>
      <c r="B45" s="25" t="n">
        <v>41</v>
      </c>
      <c r="C45" s="26" t="n"/>
      <c r="D45" s="26" t="n"/>
      <c r="E45" s="26" t="n"/>
      <c r="F45" s="26" t="n"/>
      <c r="G45" s="27" t="n"/>
      <c r="H45" s="32" t="n"/>
      <c r="I45" s="29" t="n"/>
      <c r="J45" s="27" t="n"/>
      <c r="K45" s="30">
        <f>IFERROR(IF(C45="","",IF(H45&gt;=5000000,"⭐ VIP",IF(H45&gt;=1000000,"🔵 Regular",IF(H45&gt;0,"🟢 Aktif","⚪ Baru")))),"—")</f>
        <v/>
      </c>
      <c r="L45" s="24" t="n"/>
    </row>
    <row r="46" ht="21" customHeight="1">
      <c r="A46" s="24" t="n"/>
      <c r="B46" s="25" t="n">
        <v>42</v>
      </c>
      <c r="C46" s="26" t="n"/>
      <c r="D46" s="26" t="n"/>
      <c r="E46" s="26" t="n"/>
      <c r="F46" s="26" t="n"/>
      <c r="G46" s="27" t="n"/>
      <c r="H46" s="32" t="n"/>
      <c r="I46" s="29" t="n"/>
      <c r="J46" s="27" t="n"/>
      <c r="K46" s="31">
        <f>IFERROR(IF(C46="","",IF(H46&gt;=5000000,"⭐ VIP",IF(H46&gt;=1000000,"🔵 Regular",IF(H46&gt;0,"🟢 Aktif","⚪ Baru")))),"—")</f>
        <v/>
      </c>
      <c r="L46" s="24" t="n"/>
    </row>
    <row r="47" ht="21" customHeight="1">
      <c r="A47" s="24" t="n"/>
      <c r="B47" s="25" t="n">
        <v>43</v>
      </c>
      <c r="C47" s="26" t="n"/>
      <c r="D47" s="26" t="n"/>
      <c r="E47" s="26" t="n"/>
      <c r="F47" s="26" t="n"/>
      <c r="G47" s="27" t="n"/>
      <c r="H47" s="32" t="n"/>
      <c r="I47" s="29" t="n"/>
      <c r="J47" s="27" t="n"/>
      <c r="K47" s="30">
        <f>IFERROR(IF(C47="","",IF(H47&gt;=5000000,"⭐ VIP",IF(H47&gt;=1000000,"🔵 Regular",IF(H47&gt;0,"🟢 Aktif","⚪ Baru")))),"—")</f>
        <v/>
      </c>
      <c r="L47" s="24" t="n"/>
    </row>
    <row r="48" ht="21" customHeight="1">
      <c r="A48" s="24" t="n"/>
      <c r="B48" s="25" t="n">
        <v>44</v>
      </c>
      <c r="C48" s="26" t="n"/>
      <c r="D48" s="26" t="n"/>
      <c r="E48" s="26" t="n"/>
      <c r="F48" s="26" t="n"/>
      <c r="G48" s="27" t="n"/>
      <c r="H48" s="32" t="n"/>
      <c r="I48" s="29" t="n"/>
      <c r="J48" s="27" t="n"/>
      <c r="K48" s="31">
        <f>IFERROR(IF(C48="","",IF(H48&gt;=5000000,"⭐ VIP",IF(H48&gt;=1000000,"🔵 Regular",IF(H48&gt;0,"🟢 Aktif","⚪ Baru")))),"—")</f>
        <v/>
      </c>
      <c r="L48" s="24" t="n"/>
    </row>
    <row r="49" ht="21" customHeight="1">
      <c r="A49" s="24" t="n"/>
      <c r="B49" s="25" t="n">
        <v>45</v>
      </c>
      <c r="C49" s="26" t="n"/>
      <c r="D49" s="26" t="n"/>
      <c r="E49" s="26" t="n"/>
      <c r="F49" s="26" t="n"/>
      <c r="G49" s="27" t="n"/>
      <c r="H49" s="32" t="n"/>
      <c r="I49" s="29" t="n"/>
      <c r="J49" s="27" t="n"/>
      <c r="K49" s="30">
        <f>IFERROR(IF(C49="","",IF(H49&gt;=5000000,"⭐ VIP",IF(H49&gt;=1000000,"🔵 Regular",IF(H49&gt;0,"🟢 Aktif","⚪ Baru")))),"—")</f>
        <v/>
      </c>
      <c r="L49" s="24" t="n"/>
    </row>
    <row r="50" ht="21" customHeight="1">
      <c r="A50" s="24" t="n"/>
      <c r="B50" s="25" t="n">
        <v>46</v>
      </c>
      <c r="C50" s="26" t="n"/>
      <c r="D50" s="26" t="n"/>
      <c r="E50" s="26" t="n"/>
      <c r="F50" s="26" t="n"/>
      <c r="G50" s="27" t="n"/>
      <c r="H50" s="32" t="n"/>
      <c r="I50" s="29" t="n"/>
      <c r="J50" s="27" t="n"/>
      <c r="K50" s="31">
        <f>IFERROR(IF(C50="","",IF(H50&gt;=5000000,"⭐ VIP",IF(H50&gt;=1000000,"🔵 Regular",IF(H50&gt;0,"🟢 Aktif","⚪ Baru")))),"—")</f>
        <v/>
      </c>
      <c r="L50" s="24" t="n"/>
    </row>
    <row r="51" ht="21" customHeight="1">
      <c r="A51" s="24" t="n"/>
      <c r="B51" s="25" t="n">
        <v>47</v>
      </c>
      <c r="C51" s="26" t="n"/>
      <c r="D51" s="26" t="n"/>
      <c r="E51" s="26" t="n"/>
      <c r="F51" s="26" t="n"/>
      <c r="G51" s="27" t="n"/>
      <c r="H51" s="32" t="n"/>
      <c r="I51" s="29" t="n"/>
      <c r="J51" s="27" t="n"/>
      <c r="K51" s="30">
        <f>IFERROR(IF(C51="","",IF(H51&gt;=5000000,"⭐ VIP",IF(H51&gt;=1000000,"🔵 Regular",IF(H51&gt;0,"🟢 Aktif","⚪ Baru")))),"—")</f>
        <v/>
      </c>
      <c r="L51" s="24" t="n"/>
    </row>
    <row r="52" ht="21" customHeight="1">
      <c r="A52" s="24" t="n"/>
      <c r="B52" s="25" t="n">
        <v>48</v>
      </c>
      <c r="C52" s="26" t="n"/>
      <c r="D52" s="26" t="n"/>
      <c r="E52" s="26" t="n"/>
      <c r="F52" s="26" t="n"/>
      <c r="G52" s="27" t="n"/>
      <c r="H52" s="32" t="n"/>
      <c r="I52" s="29" t="n"/>
      <c r="J52" s="27" t="n"/>
      <c r="K52" s="31">
        <f>IFERROR(IF(C52="","",IF(H52&gt;=5000000,"⭐ VIP",IF(H52&gt;=1000000,"🔵 Regular",IF(H52&gt;0,"🟢 Aktif","⚪ Baru")))),"—")</f>
        <v/>
      </c>
      <c r="L52" s="24" t="n"/>
    </row>
    <row r="53" ht="21" customHeight="1">
      <c r="A53" s="24" t="n"/>
      <c r="B53" s="25" t="n">
        <v>49</v>
      </c>
      <c r="C53" s="26" t="n"/>
      <c r="D53" s="26" t="n"/>
      <c r="E53" s="26" t="n"/>
      <c r="F53" s="26" t="n"/>
      <c r="G53" s="27" t="n"/>
      <c r="H53" s="32" t="n"/>
      <c r="I53" s="29" t="n"/>
      <c r="J53" s="27" t="n"/>
      <c r="K53" s="30">
        <f>IFERROR(IF(C53="","",IF(H53&gt;=5000000,"⭐ VIP",IF(H53&gt;=1000000,"🔵 Regular",IF(H53&gt;0,"🟢 Aktif","⚪ Baru")))),"—")</f>
        <v/>
      </c>
      <c r="L53" s="24" t="n"/>
    </row>
    <row r="54" ht="21" customHeight="1">
      <c r="A54" s="24" t="n"/>
      <c r="B54" s="25" t="n">
        <v>50</v>
      </c>
      <c r="C54" s="26" t="n"/>
      <c r="D54" s="26" t="n"/>
      <c r="E54" s="26" t="n"/>
      <c r="F54" s="26" t="n"/>
      <c r="G54" s="27" t="n"/>
      <c r="H54" s="32" t="n"/>
      <c r="I54" s="29" t="n"/>
      <c r="J54" s="27" t="n"/>
      <c r="K54" s="31">
        <f>IFERROR(IF(C54="","",IF(H54&gt;=5000000,"⭐ VIP",IF(H54&gt;=1000000,"🔵 Regular",IF(H54&gt;0,"🟢 Aktif","⚪ Baru")))),"—")</f>
        <v/>
      </c>
      <c r="L54" s="24" t="n"/>
    </row>
  </sheetData>
  <sheetProtection selectLockedCells="0" selectUnlockedCells="0" sheet="1" objects="0" insertRows="1" insertHyperlinks="1" autoFilter="1" scenarios="0" formatColumns="1" deleteColumns="1" insertColumns="1" pivotTables="1" deleteRows="1" formatCells="1" formatRows="1" sort="1" password="9F78"/>
  <mergeCells count="2">
    <mergeCell ref="B1:K1"/>
    <mergeCell ref="B2:K2"/>
  </mergeCells>
  <conditionalFormatting sqref="K5:K54">
    <cfRule type="expression" priority="1" dxfId="0">
      <formula>ISNUMBER(SEARCH("VIP",K5))</formula>
    </cfRule>
    <cfRule type="expression" priority="2" dxfId="1">
      <formula>ISNUMBER(SEARCH("Regular",K5))</formula>
    </cfRule>
  </conditionalFormatting>
  <pageMargins left="0.75" right="0.75" top="1" bottom="1" header="0.5" footer="0.5"/>
  <pageSetup orientation="landscape" fitToHeight="0" fitToWidth="1"/>
</worksheet>
</file>

<file path=xl/worksheets/sheet4.xml><?xml version="1.0" encoding="utf-8"?>
<worksheet xmlns="http://schemas.openxmlformats.org/spreadsheetml/2006/main">
  <sheetPr>
    <outlinePr summaryBelow="1" summaryRight="1"/>
    <pageSetUpPr/>
  </sheetPr>
  <dimension ref="A1:K35"/>
  <sheetViews>
    <sheetView showGridLines="0" workbookViewId="0">
      <pane xSplit="2" ySplit="4" topLeftCell="C5" activePane="bottomRight" state="frozen"/>
      <selection pane="topRight"/>
      <selection pane="bottomLeft"/>
      <selection pane="bottomRight" activeCell="A1" sqref="A1"/>
    </sheetView>
  </sheetViews>
  <sheetFormatPr baseColWidth="8" defaultRowHeight="15"/>
  <cols>
    <col width="3" customWidth="1" min="1" max="1"/>
    <col width="5" customWidth="1" min="2" max="2"/>
    <col width="26" customWidth="1" min="3" max="3"/>
    <col width="14" customWidth="1" min="4" max="4"/>
    <col width="14" customWidth="1" min="5" max="5"/>
    <col width="16" customWidth="1" min="6" max="6"/>
    <col width="16" customWidth="1" min="7" max="7"/>
    <col width="16" customWidth="1" min="8" max="8"/>
    <col width="12" customWidth="1" min="9" max="9"/>
    <col width="18" customWidth="1" min="10" max="10"/>
    <col width="3" customWidth="1" min="11" max="11"/>
  </cols>
  <sheetData>
    <row r="1" ht="34" customHeight="1">
      <c r="B1" s="33" t="inlineStr">
        <is>
          <t>💰  TRACKER PIUTANG</t>
        </is>
      </c>
    </row>
    <row r="2" ht="16" customHeight="1">
      <c r="B2" s="34">
        <f>IFERROR("⚠️ "&amp;COUNTIF(J5:J34,"*JATUH*")&amp;" piutang jatuh tempo  |  Outstanding: Rp "&amp;TEXT(SUM(H5:H34),"#,##0"),"Loading...")</f>
        <v/>
      </c>
    </row>
    <row r="4" ht="28" customHeight="1">
      <c r="A4" s="22" t="inlineStr"/>
      <c r="B4" s="35" t="inlineStr">
        <is>
          <t>No</t>
        </is>
      </c>
      <c r="C4" s="35" t="inlineStr">
        <is>
          <t>Nama Pelanggan</t>
        </is>
      </c>
      <c r="D4" s="35" t="inlineStr">
        <is>
          <t>Tgl Transaksi</t>
        </is>
      </c>
      <c r="E4" s="35" t="inlineStr">
        <is>
          <t>Jatuh Tempo</t>
        </is>
      </c>
      <c r="F4" s="35" t="inlineStr">
        <is>
          <t>Nominal (Rp)</t>
        </is>
      </c>
      <c r="G4" s="35" t="inlineStr">
        <is>
          <t>Terbayar (Rp)</t>
        </is>
      </c>
      <c r="H4" s="35" t="inlineStr">
        <is>
          <t>Sisa Tagihan (Rp)</t>
        </is>
      </c>
      <c r="I4" s="35" t="inlineStr">
        <is>
          <t>Hari Lewat</t>
        </is>
      </c>
      <c r="J4" s="35" t="inlineStr">
        <is>
          <t>Status Pembayaran</t>
        </is>
      </c>
      <c r="K4" s="24" t="n"/>
    </row>
    <row r="5" ht="22" customHeight="1">
      <c r="A5" s="24" t="n"/>
      <c r="B5" s="25" t="n">
        <v>1</v>
      </c>
      <c r="C5" s="26" t="inlineStr">
        <is>
          <t>Bpk. Hendra Wijaya</t>
        </is>
      </c>
      <c r="D5" s="27" t="inlineStr">
        <is>
          <t>2025-03-01</t>
        </is>
      </c>
      <c r="E5" s="27" t="inlineStr">
        <is>
          <t>2025-03-15</t>
        </is>
      </c>
      <c r="F5" s="32" t="n">
        <v>2500000</v>
      </c>
      <c r="G5" s="32" t="n">
        <v>0</v>
      </c>
      <c r="H5" s="36">
        <f>IFERROR(IF(F5="","",F5-G5),0)</f>
        <v/>
      </c>
      <c r="I5" s="37">
        <f>IFERROR(IF(H5&lt;=0,0,MAX(0,TODAY()-E5)),"")</f>
        <v/>
      </c>
      <c r="J5" s="30">
        <f>IFERROR(IF(F5="","",IF(H5&lt;=0,"✅ Lunas",IF(TODAY()&gt;E5,"🔴 JATUH TEMPO","🟡 Belum Jatuh Tempo"))),"—")</f>
        <v/>
      </c>
      <c r="K5" s="24" t="n"/>
    </row>
    <row r="6" ht="22" customHeight="1">
      <c r="A6" s="24" t="n"/>
      <c r="B6" s="25" t="n">
        <v>2</v>
      </c>
      <c r="C6" s="26" t="inlineStr">
        <is>
          <t>Warung Makan Bu Tini</t>
        </is>
      </c>
      <c r="D6" s="27" t="inlineStr">
        <is>
          <t>2025-03-10</t>
        </is>
      </c>
      <c r="E6" s="27" t="inlineStr">
        <is>
          <t>2025-03-24</t>
        </is>
      </c>
      <c r="F6" s="32" t="n">
        <v>800000</v>
      </c>
      <c r="G6" s="32" t="n">
        <v>800000</v>
      </c>
      <c r="H6" s="38">
        <f>IFERROR(IF(F6="","",F6-G6),0)</f>
        <v/>
      </c>
      <c r="I6" s="39">
        <f>IFERROR(IF(H6&lt;=0,0,MAX(0,TODAY()-E6)),"")</f>
        <v/>
      </c>
      <c r="J6" s="31">
        <f>IFERROR(IF(F6="","",IF(H6&lt;=0,"✅ Lunas",IF(TODAY()&gt;E6,"🔴 JATUH TEMPO","🟡 Belum Jatuh Tempo"))),"—")</f>
        <v/>
      </c>
      <c r="K6" s="24" t="n"/>
    </row>
    <row r="7" ht="22" customHeight="1">
      <c r="A7" s="24" t="n"/>
      <c r="B7" s="25" t="n">
        <v>3</v>
      </c>
      <c r="C7" s="26" t="inlineStr">
        <is>
          <t>Ibu Sari Dewi</t>
        </is>
      </c>
      <c r="D7" s="27" t="inlineStr">
        <is>
          <t>2025-03-20</t>
        </is>
      </c>
      <c r="E7" s="27" t="inlineStr">
        <is>
          <t>2025-04-03</t>
        </is>
      </c>
      <c r="F7" s="32" t="n">
        <v>1200000</v>
      </c>
      <c r="G7" s="32" t="n">
        <v>500000</v>
      </c>
      <c r="H7" s="36">
        <f>IFERROR(IF(F7="","",F7-G7),0)</f>
        <v/>
      </c>
      <c r="I7" s="37">
        <f>IFERROR(IF(H7&lt;=0,0,MAX(0,TODAY()-E7)),"")</f>
        <v/>
      </c>
      <c r="J7" s="30">
        <f>IFERROR(IF(F7="","",IF(H7&lt;=0,"✅ Lunas",IF(TODAY()&gt;E7,"🔴 JATUH TEMPO","🟡 Belum Jatuh Tempo"))),"—")</f>
        <v/>
      </c>
      <c r="K7" s="24" t="n"/>
    </row>
    <row r="8" ht="22" customHeight="1">
      <c r="A8" s="24" t="n"/>
      <c r="B8" s="25" t="n">
        <v>4</v>
      </c>
      <c r="C8" s="26" t="inlineStr">
        <is>
          <t>Toko Serba Ada Pak Budi</t>
        </is>
      </c>
      <c r="D8" s="27" t="inlineStr">
        <is>
          <t>2025-02-15</t>
        </is>
      </c>
      <c r="E8" s="27" t="inlineStr">
        <is>
          <t>2025-03-01</t>
        </is>
      </c>
      <c r="F8" s="32" t="n">
        <v>450000</v>
      </c>
      <c r="G8" s="32" t="n">
        <v>0</v>
      </c>
      <c r="H8" s="38">
        <f>IFERROR(IF(F8="","",F8-G8),0)</f>
        <v/>
      </c>
      <c r="I8" s="39">
        <f>IFERROR(IF(H8&lt;=0,0,MAX(0,TODAY()-E8)),"")</f>
        <v/>
      </c>
      <c r="J8" s="31">
        <f>IFERROR(IF(F8="","",IF(H8&lt;=0,"✅ Lunas",IF(TODAY()&gt;E8,"🔴 JATUH TEMPO","🟡 Belum Jatuh Tempo"))),"—")</f>
        <v/>
      </c>
      <c r="K8" s="24" t="n"/>
    </row>
    <row r="9" ht="22" customHeight="1">
      <c r="A9" s="24" t="n"/>
      <c r="B9" s="25" t="n">
        <v>5</v>
      </c>
      <c r="C9" s="26" t="n"/>
      <c r="D9" s="27" t="n"/>
      <c r="E9" s="27" t="n"/>
      <c r="F9" s="32" t="n"/>
      <c r="G9" s="32" t="n"/>
      <c r="H9" s="36">
        <f>IFERROR(IF(F9="","",F9-G9),0)</f>
        <v/>
      </c>
      <c r="I9" s="37">
        <f>IFERROR(IF(H9&lt;=0,0,MAX(0,TODAY()-E9)),"")</f>
        <v/>
      </c>
      <c r="J9" s="30">
        <f>IFERROR(IF(F9="","",IF(H9&lt;=0,"✅ Lunas",IF(TODAY()&gt;E9,"🔴 JATUH TEMPO","🟡 Belum Jatuh Tempo"))),"—")</f>
        <v/>
      </c>
      <c r="K9" s="24" t="n"/>
    </row>
    <row r="10" ht="22" customHeight="1">
      <c r="A10" s="24" t="n"/>
      <c r="B10" s="25" t="n">
        <v>6</v>
      </c>
      <c r="C10" s="26" t="n"/>
      <c r="D10" s="27" t="n"/>
      <c r="E10" s="27" t="n"/>
      <c r="F10" s="32" t="n"/>
      <c r="G10" s="32" t="n"/>
      <c r="H10" s="38">
        <f>IFERROR(IF(F10="","",F10-G10),0)</f>
        <v/>
      </c>
      <c r="I10" s="39">
        <f>IFERROR(IF(H10&lt;=0,0,MAX(0,TODAY()-E10)),"")</f>
        <v/>
      </c>
      <c r="J10" s="31">
        <f>IFERROR(IF(F10="","",IF(H10&lt;=0,"✅ Lunas",IF(TODAY()&gt;E10,"🔴 JATUH TEMPO","🟡 Belum Jatuh Tempo"))),"—")</f>
        <v/>
      </c>
      <c r="K10" s="24" t="n"/>
    </row>
    <row r="11" ht="22" customHeight="1">
      <c r="A11" s="24" t="n"/>
      <c r="B11" s="25" t="n">
        <v>7</v>
      </c>
      <c r="C11" s="26" t="n"/>
      <c r="D11" s="27" t="n"/>
      <c r="E11" s="27" t="n"/>
      <c r="F11" s="32" t="n"/>
      <c r="G11" s="32" t="n"/>
      <c r="H11" s="36">
        <f>IFERROR(IF(F11="","",F11-G11),0)</f>
        <v/>
      </c>
      <c r="I11" s="37">
        <f>IFERROR(IF(H11&lt;=0,0,MAX(0,TODAY()-E11)),"")</f>
        <v/>
      </c>
      <c r="J11" s="30">
        <f>IFERROR(IF(F11="","",IF(H11&lt;=0,"✅ Lunas",IF(TODAY()&gt;E11,"🔴 JATUH TEMPO","🟡 Belum Jatuh Tempo"))),"—")</f>
        <v/>
      </c>
      <c r="K11" s="24" t="n"/>
    </row>
    <row r="12" ht="22" customHeight="1">
      <c r="A12" s="24" t="n"/>
      <c r="B12" s="25" t="n">
        <v>8</v>
      </c>
      <c r="C12" s="26" t="n"/>
      <c r="D12" s="27" t="n"/>
      <c r="E12" s="27" t="n"/>
      <c r="F12" s="32" t="n"/>
      <c r="G12" s="32" t="n"/>
      <c r="H12" s="38">
        <f>IFERROR(IF(F12="","",F12-G12),0)</f>
        <v/>
      </c>
      <c r="I12" s="39">
        <f>IFERROR(IF(H12&lt;=0,0,MAX(0,TODAY()-E12)),"")</f>
        <v/>
      </c>
      <c r="J12" s="31">
        <f>IFERROR(IF(F12="","",IF(H12&lt;=0,"✅ Lunas",IF(TODAY()&gt;E12,"🔴 JATUH TEMPO","🟡 Belum Jatuh Tempo"))),"—")</f>
        <v/>
      </c>
      <c r="K12" s="24" t="n"/>
    </row>
    <row r="13" ht="22" customHeight="1">
      <c r="A13" s="24" t="n"/>
      <c r="B13" s="25" t="n">
        <v>9</v>
      </c>
      <c r="C13" s="26" t="n"/>
      <c r="D13" s="27" t="n"/>
      <c r="E13" s="27" t="n"/>
      <c r="F13" s="32" t="n"/>
      <c r="G13" s="32" t="n"/>
      <c r="H13" s="36">
        <f>IFERROR(IF(F13="","",F13-G13),0)</f>
        <v/>
      </c>
      <c r="I13" s="37">
        <f>IFERROR(IF(H13&lt;=0,0,MAX(0,TODAY()-E13)),"")</f>
        <v/>
      </c>
      <c r="J13" s="30">
        <f>IFERROR(IF(F13="","",IF(H13&lt;=0,"✅ Lunas",IF(TODAY()&gt;E13,"🔴 JATUH TEMPO","🟡 Belum Jatuh Tempo"))),"—")</f>
        <v/>
      </c>
      <c r="K13" s="24" t="n"/>
    </row>
    <row r="14" ht="22" customHeight="1">
      <c r="A14" s="24" t="n"/>
      <c r="B14" s="25" t="n">
        <v>10</v>
      </c>
      <c r="C14" s="26" t="n"/>
      <c r="D14" s="27" t="n"/>
      <c r="E14" s="27" t="n"/>
      <c r="F14" s="32" t="n"/>
      <c r="G14" s="32" t="n"/>
      <c r="H14" s="38">
        <f>IFERROR(IF(F14="","",F14-G14),0)</f>
        <v/>
      </c>
      <c r="I14" s="39">
        <f>IFERROR(IF(H14&lt;=0,0,MAX(0,TODAY()-E14)),"")</f>
        <v/>
      </c>
      <c r="J14" s="31">
        <f>IFERROR(IF(F14="","",IF(H14&lt;=0,"✅ Lunas",IF(TODAY()&gt;E14,"🔴 JATUH TEMPO","🟡 Belum Jatuh Tempo"))),"—")</f>
        <v/>
      </c>
      <c r="K14" s="24" t="n"/>
    </row>
    <row r="15" ht="22" customHeight="1">
      <c r="A15" s="24" t="n"/>
      <c r="B15" s="25" t="n">
        <v>11</v>
      </c>
      <c r="C15" s="26" t="n"/>
      <c r="D15" s="27" t="n"/>
      <c r="E15" s="27" t="n"/>
      <c r="F15" s="32" t="n"/>
      <c r="G15" s="32" t="n"/>
      <c r="H15" s="36">
        <f>IFERROR(IF(F15="","",F15-G15),0)</f>
        <v/>
      </c>
      <c r="I15" s="37">
        <f>IFERROR(IF(H15&lt;=0,0,MAX(0,TODAY()-E15)),"")</f>
        <v/>
      </c>
      <c r="J15" s="30">
        <f>IFERROR(IF(F15="","",IF(H15&lt;=0,"✅ Lunas",IF(TODAY()&gt;E15,"🔴 JATUH TEMPO","🟡 Belum Jatuh Tempo"))),"—")</f>
        <v/>
      </c>
      <c r="K15" s="24" t="n"/>
    </row>
    <row r="16" ht="22" customHeight="1">
      <c r="A16" s="24" t="n"/>
      <c r="B16" s="25" t="n">
        <v>12</v>
      </c>
      <c r="C16" s="26" t="n"/>
      <c r="D16" s="27" t="n"/>
      <c r="E16" s="27" t="n"/>
      <c r="F16" s="32" t="n"/>
      <c r="G16" s="32" t="n"/>
      <c r="H16" s="38">
        <f>IFERROR(IF(F16="","",F16-G16),0)</f>
        <v/>
      </c>
      <c r="I16" s="39">
        <f>IFERROR(IF(H16&lt;=0,0,MAX(0,TODAY()-E16)),"")</f>
        <v/>
      </c>
      <c r="J16" s="31">
        <f>IFERROR(IF(F16="","",IF(H16&lt;=0,"✅ Lunas",IF(TODAY()&gt;E16,"🔴 JATUH TEMPO","🟡 Belum Jatuh Tempo"))),"—")</f>
        <v/>
      </c>
      <c r="K16" s="24" t="n"/>
    </row>
    <row r="17" ht="22" customHeight="1">
      <c r="A17" s="24" t="n"/>
      <c r="B17" s="25" t="n">
        <v>13</v>
      </c>
      <c r="C17" s="26" t="n"/>
      <c r="D17" s="27" t="n"/>
      <c r="E17" s="27" t="n"/>
      <c r="F17" s="32" t="n"/>
      <c r="G17" s="32" t="n"/>
      <c r="H17" s="36">
        <f>IFERROR(IF(F17="","",F17-G17),0)</f>
        <v/>
      </c>
      <c r="I17" s="37">
        <f>IFERROR(IF(H17&lt;=0,0,MAX(0,TODAY()-E17)),"")</f>
        <v/>
      </c>
      <c r="J17" s="30">
        <f>IFERROR(IF(F17="","",IF(H17&lt;=0,"✅ Lunas",IF(TODAY()&gt;E17,"🔴 JATUH TEMPO","🟡 Belum Jatuh Tempo"))),"—")</f>
        <v/>
      </c>
      <c r="K17" s="24" t="n"/>
    </row>
    <row r="18" ht="22" customHeight="1">
      <c r="A18" s="24" t="n"/>
      <c r="B18" s="25" t="n">
        <v>14</v>
      </c>
      <c r="C18" s="26" t="n"/>
      <c r="D18" s="27" t="n"/>
      <c r="E18" s="27" t="n"/>
      <c r="F18" s="32" t="n"/>
      <c r="G18" s="32" t="n"/>
      <c r="H18" s="38">
        <f>IFERROR(IF(F18="","",F18-G18),0)</f>
        <v/>
      </c>
      <c r="I18" s="39">
        <f>IFERROR(IF(H18&lt;=0,0,MAX(0,TODAY()-E18)),"")</f>
        <v/>
      </c>
      <c r="J18" s="31">
        <f>IFERROR(IF(F18="","",IF(H18&lt;=0,"✅ Lunas",IF(TODAY()&gt;E18,"🔴 JATUH TEMPO","🟡 Belum Jatuh Tempo"))),"—")</f>
        <v/>
      </c>
      <c r="K18" s="24" t="n"/>
    </row>
    <row r="19" ht="22" customHeight="1">
      <c r="A19" s="24" t="n"/>
      <c r="B19" s="25" t="n">
        <v>15</v>
      </c>
      <c r="C19" s="26" t="n"/>
      <c r="D19" s="27" t="n"/>
      <c r="E19" s="27" t="n"/>
      <c r="F19" s="32" t="n"/>
      <c r="G19" s="32" t="n"/>
      <c r="H19" s="36">
        <f>IFERROR(IF(F19="","",F19-G19),0)</f>
        <v/>
      </c>
      <c r="I19" s="37">
        <f>IFERROR(IF(H19&lt;=0,0,MAX(0,TODAY()-E19)),"")</f>
        <v/>
      </c>
      <c r="J19" s="30">
        <f>IFERROR(IF(F19="","",IF(H19&lt;=0,"✅ Lunas",IF(TODAY()&gt;E19,"🔴 JATUH TEMPO","🟡 Belum Jatuh Tempo"))),"—")</f>
        <v/>
      </c>
      <c r="K19" s="24" t="n"/>
    </row>
    <row r="20" ht="22" customHeight="1">
      <c r="A20" s="24" t="n"/>
      <c r="B20" s="25" t="n">
        <v>16</v>
      </c>
      <c r="C20" s="26" t="n"/>
      <c r="D20" s="27" t="n"/>
      <c r="E20" s="27" t="n"/>
      <c r="F20" s="32" t="n"/>
      <c r="G20" s="32" t="n"/>
      <c r="H20" s="38">
        <f>IFERROR(IF(F20="","",F20-G20),0)</f>
        <v/>
      </c>
      <c r="I20" s="39">
        <f>IFERROR(IF(H20&lt;=0,0,MAX(0,TODAY()-E20)),"")</f>
        <v/>
      </c>
      <c r="J20" s="31">
        <f>IFERROR(IF(F20="","",IF(H20&lt;=0,"✅ Lunas",IF(TODAY()&gt;E20,"🔴 JATUH TEMPO","🟡 Belum Jatuh Tempo"))),"—")</f>
        <v/>
      </c>
      <c r="K20" s="24" t="n"/>
    </row>
    <row r="21" ht="22" customHeight="1">
      <c r="A21" s="24" t="n"/>
      <c r="B21" s="25" t="n">
        <v>17</v>
      </c>
      <c r="C21" s="26" t="n"/>
      <c r="D21" s="27" t="n"/>
      <c r="E21" s="27" t="n"/>
      <c r="F21" s="32" t="n"/>
      <c r="G21" s="32" t="n"/>
      <c r="H21" s="36">
        <f>IFERROR(IF(F21="","",F21-G21),0)</f>
        <v/>
      </c>
      <c r="I21" s="37">
        <f>IFERROR(IF(H21&lt;=0,0,MAX(0,TODAY()-E21)),"")</f>
        <v/>
      </c>
      <c r="J21" s="30">
        <f>IFERROR(IF(F21="","",IF(H21&lt;=0,"✅ Lunas",IF(TODAY()&gt;E21,"🔴 JATUH TEMPO","🟡 Belum Jatuh Tempo"))),"—")</f>
        <v/>
      </c>
      <c r="K21" s="24" t="n"/>
    </row>
    <row r="22" ht="22" customHeight="1">
      <c r="A22" s="24" t="n"/>
      <c r="B22" s="25" t="n">
        <v>18</v>
      </c>
      <c r="C22" s="26" t="n"/>
      <c r="D22" s="27" t="n"/>
      <c r="E22" s="27" t="n"/>
      <c r="F22" s="32" t="n"/>
      <c r="G22" s="32" t="n"/>
      <c r="H22" s="38">
        <f>IFERROR(IF(F22="","",F22-G22),0)</f>
        <v/>
      </c>
      <c r="I22" s="39">
        <f>IFERROR(IF(H22&lt;=0,0,MAX(0,TODAY()-E22)),"")</f>
        <v/>
      </c>
      <c r="J22" s="31">
        <f>IFERROR(IF(F22="","",IF(H22&lt;=0,"✅ Lunas",IF(TODAY()&gt;E22,"🔴 JATUH TEMPO","🟡 Belum Jatuh Tempo"))),"—")</f>
        <v/>
      </c>
      <c r="K22" s="24" t="n"/>
    </row>
    <row r="23" ht="22" customHeight="1">
      <c r="A23" s="24" t="n"/>
      <c r="B23" s="25" t="n">
        <v>19</v>
      </c>
      <c r="C23" s="26" t="n"/>
      <c r="D23" s="27" t="n"/>
      <c r="E23" s="27" t="n"/>
      <c r="F23" s="32" t="n"/>
      <c r="G23" s="32" t="n"/>
      <c r="H23" s="36">
        <f>IFERROR(IF(F23="","",F23-G23),0)</f>
        <v/>
      </c>
      <c r="I23" s="37">
        <f>IFERROR(IF(H23&lt;=0,0,MAX(0,TODAY()-E23)),"")</f>
        <v/>
      </c>
      <c r="J23" s="30">
        <f>IFERROR(IF(F23="","",IF(H23&lt;=0,"✅ Lunas",IF(TODAY()&gt;E23,"🔴 JATUH TEMPO","🟡 Belum Jatuh Tempo"))),"—")</f>
        <v/>
      </c>
      <c r="K23" s="24" t="n"/>
    </row>
    <row r="24" ht="22" customHeight="1">
      <c r="A24" s="24" t="n"/>
      <c r="B24" s="25" t="n">
        <v>20</v>
      </c>
      <c r="C24" s="26" t="n"/>
      <c r="D24" s="27" t="n"/>
      <c r="E24" s="27" t="n"/>
      <c r="F24" s="32" t="n"/>
      <c r="G24" s="32" t="n"/>
      <c r="H24" s="38">
        <f>IFERROR(IF(F24="","",F24-G24),0)</f>
        <v/>
      </c>
      <c r="I24" s="39">
        <f>IFERROR(IF(H24&lt;=0,0,MAX(0,TODAY()-E24)),"")</f>
        <v/>
      </c>
      <c r="J24" s="31">
        <f>IFERROR(IF(F24="","",IF(H24&lt;=0,"✅ Lunas",IF(TODAY()&gt;E24,"🔴 JATUH TEMPO","🟡 Belum Jatuh Tempo"))),"—")</f>
        <v/>
      </c>
      <c r="K24" s="24" t="n"/>
    </row>
    <row r="25" ht="22" customHeight="1">
      <c r="A25" s="24" t="n"/>
      <c r="B25" s="25" t="n">
        <v>21</v>
      </c>
      <c r="C25" s="26" t="n"/>
      <c r="D25" s="27" t="n"/>
      <c r="E25" s="27" t="n"/>
      <c r="F25" s="32" t="n"/>
      <c r="G25" s="32" t="n"/>
      <c r="H25" s="36">
        <f>IFERROR(IF(F25="","",F25-G25),0)</f>
        <v/>
      </c>
      <c r="I25" s="37">
        <f>IFERROR(IF(H25&lt;=0,0,MAX(0,TODAY()-E25)),"")</f>
        <v/>
      </c>
      <c r="J25" s="30">
        <f>IFERROR(IF(F25="","",IF(H25&lt;=0,"✅ Lunas",IF(TODAY()&gt;E25,"🔴 JATUH TEMPO","🟡 Belum Jatuh Tempo"))),"—")</f>
        <v/>
      </c>
      <c r="K25" s="24" t="n"/>
    </row>
    <row r="26" ht="22" customHeight="1">
      <c r="A26" s="24" t="n"/>
      <c r="B26" s="25" t="n">
        <v>22</v>
      </c>
      <c r="C26" s="26" t="n"/>
      <c r="D26" s="27" t="n"/>
      <c r="E26" s="27" t="n"/>
      <c r="F26" s="32" t="n"/>
      <c r="G26" s="32" t="n"/>
      <c r="H26" s="38">
        <f>IFERROR(IF(F26="","",F26-G26),0)</f>
        <v/>
      </c>
      <c r="I26" s="39">
        <f>IFERROR(IF(H26&lt;=0,0,MAX(0,TODAY()-E26)),"")</f>
        <v/>
      </c>
      <c r="J26" s="31">
        <f>IFERROR(IF(F26="","",IF(H26&lt;=0,"✅ Lunas",IF(TODAY()&gt;E26,"🔴 JATUH TEMPO","🟡 Belum Jatuh Tempo"))),"—")</f>
        <v/>
      </c>
      <c r="K26" s="24" t="n"/>
    </row>
    <row r="27" ht="22" customHeight="1">
      <c r="A27" s="24" t="n"/>
      <c r="B27" s="25" t="n">
        <v>23</v>
      </c>
      <c r="C27" s="26" t="n"/>
      <c r="D27" s="27" t="n"/>
      <c r="E27" s="27" t="n"/>
      <c r="F27" s="32" t="n"/>
      <c r="G27" s="32" t="n"/>
      <c r="H27" s="36">
        <f>IFERROR(IF(F27="","",F27-G27),0)</f>
        <v/>
      </c>
      <c r="I27" s="37">
        <f>IFERROR(IF(H27&lt;=0,0,MAX(0,TODAY()-E27)),"")</f>
        <v/>
      </c>
      <c r="J27" s="30">
        <f>IFERROR(IF(F27="","",IF(H27&lt;=0,"✅ Lunas",IF(TODAY()&gt;E27,"🔴 JATUH TEMPO","🟡 Belum Jatuh Tempo"))),"—")</f>
        <v/>
      </c>
      <c r="K27" s="24" t="n"/>
    </row>
    <row r="28" ht="22" customHeight="1">
      <c r="A28" s="24" t="n"/>
      <c r="B28" s="25" t="n">
        <v>24</v>
      </c>
      <c r="C28" s="26" t="n"/>
      <c r="D28" s="27" t="n"/>
      <c r="E28" s="27" t="n"/>
      <c r="F28" s="32" t="n"/>
      <c r="G28" s="32" t="n"/>
      <c r="H28" s="38">
        <f>IFERROR(IF(F28="","",F28-G28),0)</f>
        <v/>
      </c>
      <c r="I28" s="39">
        <f>IFERROR(IF(H28&lt;=0,0,MAX(0,TODAY()-E28)),"")</f>
        <v/>
      </c>
      <c r="J28" s="31">
        <f>IFERROR(IF(F28="","",IF(H28&lt;=0,"✅ Lunas",IF(TODAY()&gt;E28,"🔴 JATUH TEMPO","🟡 Belum Jatuh Tempo"))),"—")</f>
        <v/>
      </c>
      <c r="K28" s="24" t="n"/>
    </row>
    <row r="29" ht="22" customHeight="1">
      <c r="A29" s="24" t="n"/>
      <c r="B29" s="25" t="n">
        <v>25</v>
      </c>
      <c r="C29" s="26" t="n"/>
      <c r="D29" s="27" t="n"/>
      <c r="E29" s="27" t="n"/>
      <c r="F29" s="32" t="n"/>
      <c r="G29" s="32" t="n"/>
      <c r="H29" s="36">
        <f>IFERROR(IF(F29="","",F29-G29),0)</f>
        <v/>
      </c>
      <c r="I29" s="37">
        <f>IFERROR(IF(H29&lt;=0,0,MAX(0,TODAY()-E29)),"")</f>
        <v/>
      </c>
      <c r="J29" s="30">
        <f>IFERROR(IF(F29="","",IF(H29&lt;=0,"✅ Lunas",IF(TODAY()&gt;E29,"🔴 JATUH TEMPO","🟡 Belum Jatuh Tempo"))),"—")</f>
        <v/>
      </c>
      <c r="K29" s="24" t="n"/>
    </row>
    <row r="30" ht="22" customHeight="1">
      <c r="A30" s="24" t="n"/>
      <c r="B30" s="25" t="n">
        <v>26</v>
      </c>
      <c r="C30" s="26" t="n"/>
      <c r="D30" s="27" t="n"/>
      <c r="E30" s="27" t="n"/>
      <c r="F30" s="32" t="n"/>
      <c r="G30" s="32" t="n"/>
      <c r="H30" s="38">
        <f>IFERROR(IF(F30="","",F30-G30),0)</f>
        <v/>
      </c>
      <c r="I30" s="39">
        <f>IFERROR(IF(H30&lt;=0,0,MAX(0,TODAY()-E30)),"")</f>
        <v/>
      </c>
      <c r="J30" s="31">
        <f>IFERROR(IF(F30="","",IF(H30&lt;=0,"✅ Lunas",IF(TODAY()&gt;E30,"🔴 JATUH TEMPO","🟡 Belum Jatuh Tempo"))),"—")</f>
        <v/>
      </c>
      <c r="K30" s="24" t="n"/>
    </row>
    <row r="31" ht="22" customHeight="1">
      <c r="A31" s="24" t="n"/>
      <c r="B31" s="25" t="n">
        <v>27</v>
      </c>
      <c r="C31" s="26" t="n"/>
      <c r="D31" s="27" t="n"/>
      <c r="E31" s="27" t="n"/>
      <c r="F31" s="32" t="n"/>
      <c r="G31" s="32" t="n"/>
      <c r="H31" s="36">
        <f>IFERROR(IF(F31="","",F31-G31),0)</f>
        <v/>
      </c>
      <c r="I31" s="37">
        <f>IFERROR(IF(H31&lt;=0,0,MAX(0,TODAY()-E31)),"")</f>
        <v/>
      </c>
      <c r="J31" s="30">
        <f>IFERROR(IF(F31="","",IF(H31&lt;=0,"✅ Lunas",IF(TODAY()&gt;E31,"🔴 JATUH TEMPO","🟡 Belum Jatuh Tempo"))),"—")</f>
        <v/>
      </c>
      <c r="K31" s="24" t="n"/>
    </row>
    <row r="32" ht="22" customHeight="1">
      <c r="A32" s="24" t="n"/>
      <c r="B32" s="25" t="n">
        <v>28</v>
      </c>
      <c r="C32" s="26" t="n"/>
      <c r="D32" s="27" t="n"/>
      <c r="E32" s="27" t="n"/>
      <c r="F32" s="32" t="n"/>
      <c r="G32" s="32" t="n"/>
      <c r="H32" s="38">
        <f>IFERROR(IF(F32="","",F32-G32),0)</f>
        <v/>
      </c>
      <c r="I32" s="39">
        <f>IFERROR(IF(H32&lt;=0,0,MAX(0,TODAY()-E32)),"")</f>
        <v/>
      </c>
      <c r="J32" s="31">
        <f>IFERROR(IF(F32="","",IF(H32&lt;=0,"✅ Lunas",IF(TODAY()&gt;E32,"🔴 JATUH TEMPO","🟡 Belum Jatuh Tempo"))),"—")</f>
        <v/>
      </c>
      <c r="K32" s="24" t="n"/>
    </row>
    <row r="33" ht="22" customHeight="1">
      <c r="A33" s="24" t="n"/>
      <c r="B33" s="25" t="n">
        <v>29</v>
      </c>
      <c r="C33" s="26" t="n"/>
      <c r="D33" s="27" t="n"/>
      <c r="E33" s="27" t="n"/>
      <c r="F33" s="32" t="n"/>
      <c r="G33" s="32" t="n"/>
      <c r="H33" s="36">
        <f>IFERROR(IF(F33="","",F33-G33),0)</f>
        <v/>
      </c>
      <c r="I33" s="37">
        <f>IFERROR(IF(H33&lt;=0,0,MAX(0,TODAY()-E33)),"")</f>
        <v/>
      </c>
      <c r="J33" s="30">
        <f>IFERROR(IF(F33="","",IF(H33&lt;=0,"✅ Lunas",IF(TODAY()&gt;E33,"🔴 JATUH TEMPO","🟡 Belum Jatuh Tempo"))),"—")</f>
        <v/>
      </c>
      <c r="K33" s="24" t="n"/>
    </row>
    <row r="34" ht="22" customHeight="1">
      <c r="A34" s="24" t="n"/>
      <c r="B34" s="25" t="n">
        <v>30</v>
      </c>
      <c r="C34" s="26" t="n"/>
      <c r="D34" s="27" t="n"/>
      <c r="E34" s="27" t="n"/>
      <c r="F34" s="32" t="n"/>
      <c r="G34" s="32" t="n"/>
      <c r="H34" s="38">
        <f>IFERROR(IF(F34="","",F34-G34),0)</f>
        <v/>
      </c>
      <c r="I34" s="39">
        <f>IFERROR(IF(H34&lt;=0,0,MAX(0,TODAY()-E34)),"")</f>
        <v/>
      </c>
      <c r="J34" s="31">
        <f>IFERROR(IF(F34="","",IF(H34&lt;=0,"✅ Lunas",IF(TODAY()&gt;E34,"🔴 JATUH TEMPO","🟡 Belum Jatuh Tempo"))),"—")</f>
        <v/>
      </c>
      <c r="K34" s="24" t="n"/>
    </row>
    <row r="35" ht="28" customHeight="1">
      <c r="A35" s="24" t="n"/>
      <c r="B35" s="40" t="n"/>
      <c r="C35" s="41" t="inlineStr">
        <is>
          <t>✦ TOTAL OUTSTANDING</t>
        </is>
      </c>
      <c r="D35" s="40" t="n"/>
      <c r="E35" s="40" t="n"/>
      <c r="F35" s="42">
        <f>IFERROR(SUM(F5:F34),0)</f>
        <v/>
      </c>
      <c r="G35" s="42">
        <f>IFERROR(SUM(G5:G34),0)</f>
        <v/>
      </c>
      <c r="H35" s="42">
        <f>IFERROR(SUM(H5:H34),0)</f>
        <v/>
      </c>
      <c r="I35" s="40" t="n"/>
      <c r="J35" s="40" t="n"/>
      <c r="K35" s="24" t="n"/>
    </row>
  </sheetData>
  <sheetProtection selectLockedCells="0" selectUnlockedCells="0" sheet="1" objects="0" insertRows="1" insertHyperlinks="1" autoFilter="1" scenarios="0" formatColumns="1" deleteColumns="1" insertColumns="1" pivotTables="1" deleteRows="1" formatCells="1" formatRows="1" sort="1" password="9F78"/>
  <mergeCells count="2">
    <mergeCell ref="B1:J1"/>
    <mergeCell ref="B2:J2"/>
  </mergeCells>
  <conditionalFormatting sqref="J5:J34">
    <cfRule type="expression" priority="1" dxfId="2">
      <formula>ISNUMBER(SEARCH("JATUH TEMPO",J5))</formula>
    </cfRule>
    <cfRule type="expression" priority="2" dxfId="3">
      <formula>ISNUMBER(SEARCH("Lunas",J5))</formula>
    </cfRule>
  </conditionalFormatting>
  <conditionalFormatting sqref="I5:I34">
    <cfRule type="cellIs" priority="3" operator="greaterThan" dxfId="2">
      <formula>14</formula>
    </cfRule>
  </conditionalFormatting>
  <pageMargins left="0.75" right="0.75" top="1" bottom="1" header="0.5" footer="0.5"/>
</worksheet>
</file>

<file path=xl/worksheets/sheet5.xml><?xml version="1.0" encoding="utf-8"?>
<worksheet xmlns="http://schemas.openxmlformats.org/spreadsheetml/2006/main">
  <sheetPr>
    <outlinePr summaryBelow="1" summaryRight="1"/>
    <pageSetUpPr/>
  </sheetPr>
  <dimension ref="B1:E20"/>
  <sheetViews>
    <sheetView showGridLines="0" workbookViewId="0">
      <selection activeCell="A1" sqref="A1"/>
    </sheetView>
  </sheetViews>
  <sheetFormatPr baseColWidth="8" defaultRowHeight="15"/>
  <cols>
    <col width="3" customWidth="1" min="1" max="1"/>
    <col width="24" customWidth="1" min="2" max="2"/>
    <col width="16" customWidth="1" min="3" max="3"/>
    <col width="16" customWidth="1" min="4" max="4"/>
    <col width="16" customWidth="1" min="5" max="5"/>
    <col width="3" customWidth="1" min="6" max="6"/>
  </cols>
  <sheetData>
    <row r="1" ht="34" customHeight="1">
      <c r="B1" s="20" t="inlineStr">
        <is>
          <t>📊  DASHBOARD PELANGGAN &amp; PIUTANG</t>
        </is>
      </c>
    </row>
    <row r="3" ht="14" customHeight="1">
      <c r="B3" s="43" t="inlineStr">
        <is>
          <t>Total Pelanggan</t>
        </is>
      </c>
    </row>
    <row r="4" ht="36" customHeight="1">
      <c r="B4" s="44">
        <f>IFERROR(COUNTA('👥 Database Pelanggan'!C5:C54),0)</f>
        <v/>
      </c>
    </row>
    <row r="5">
      <c r="B5" s="5" t="n"/>
    </row>
    <row r="6" ht="14" customHeight="1">
      <c r="B6" s="43" t="inlineStr">
        <is>
          <t>Pelanggan VIP ⭐</t>
        </is>
      </c>
    </row>
    <row r="7" ht="36" customHeight="1">
      <c r="B7" s="45">
        <f>IFERROR(COUNTIF('👥 Database Pelanggan'!K5:K54,"*VIP*"),0)</f>
        <v/>
      </c>
    </row>
    <row r="8">
      <c r="B8" s="46" t="n"/>
    </row>
    <row r="9" ht="14" customHeight="1">
      <c r="B9" s="43" t="inlineStr">
        <is>
          <t>Total Piutang Outstanding</t>
        </is>
      </c>
    </row>
    <row r="10" ht="36" customHeight="1">
      <c r="B10" s="47">
        <f>IFERROR('💰 Tracker Piutang'!H35,0)</f>
        <v/>
      </c>
    </row>
    <row r="11">
      <c r="B11" s="48" t="n"/>
    </row>
    <row r="12" ht="14" customHeight="1">
      <c r="B12" s="43" t="inlineStr">
        <is>
          <t>Jatuh Tempo ⚠️</t>
        </is>
      </c>
    </row>
    <row r="13" ht="36" customHeight="1">
      <c r="B13" s="49">
        <f>IFERROR(COUNTIF('💰 Tracker Piutang'!J5:J34,"*JATUH*"),0)</f>
        <v/>
      </c>
    </row>
    <row r="14">
      <c r="B14" s="48" t="n"/>
    </row>
    <row r="16">
      <c r="B16" t="inlineStr">
        <is>
          <t>Segmen</t>
        </is>
      </c>
      <c r="C16" t="inlineStr">
        <is>
          <t>Jumlah</t>
        </is>
      </c>
    </row>
    <row r="17">
      <c r="B17" t="inlineStr">
        <is>
          <t>VIP</t>
        </is>
      </c>
      <c r="C17">
        <f>IFERROR(COUNTIF('👥 Database Pelanggan'!K5:K54,"*VIP*"),0)</f>
        <v/>
      </c>
    </row>
    <row r="18">
      <c r="B18" t="inlineStr">
        <is>
          <t>Regular</t>
        </is>
      </c>
      <c r="C18">
        <f>IFERROR(COUNTIF('👥 Database Pelanggan'!K5:K54,"*Regular*"),0)</f>
        <v/>
      </c>
    </row>
    <row r="19">
      <c r="B19" t="inlineStr">
        <is>
          <t>Aktif</t>
        </is>
      </c>
      <c r="C19">
        <f>IFERROR(COUNTIF('👥 Database Pelanggan'!K5:K54,"*Aktif*"),0)</f>
        <v/>
      </c>
    </row>
    <row r="20">
      <c r="B20" t="inlineStr">
        <is>
          <t>Baru</t>
        </is>
      </c>
      <c r="C20">
        <f>IFERROR(COUNTIF('👥 Database Pelanggan'!K5:K54,"*Baru*"),0)</f>
        <v/>
      </c>
    </row>
  </sheetData>
  <sheetProtection selectLockedCells="0" selectUnlockedCells="0" sheet="1" objects="0" insertRows="1" insertHyperlinks="1" autoFilter="1" scenarios="0" formatColumns="1" deleteColumns="1" insertColumns="1" pivotTables="1" deleteRows="1" formatCells="1" formatRows="1" sort="1" password="9F78"/>
  <mergeCells count="1">
    <mergeCell ref="B1:E1"/>
  </mergeCells>
  <pageMargins left="0.75" right="0.75" top="1" bottom="1" header="0.5" footer="0.5"/>
  <drawing xmlns:r="http://schemas.openxmlformats.org/officeDocument/2006/relationships" r:id="rId1"/>
</worksheet>
</file>

<file path=xl/worksheets/sheet6.xml><?xml version="1.0" encoding="utf-8"?>
<worksheet xmlns="http://schemas.openxmlformats.org/spreadsheetml/2006/main">
  <sheetPr>
    <outlinePr summaryBelow="1" summaryRight="1"/>
    <pageSetUpPr/>
  </sheetPr>
  <dimension ref="A1:H54"/>
  <sheetViews>
    <sheetView showGridLines="0" workbookViewId="0">
      <selection activeCell="A1" sqref="A1"/>
    </sheetView>
  </sheetViews>
  <sheetFormatPr baseColWidth="8" defaultRowHeight="15"/>
  <cols>
    <col width="3" customWidth="1" min="1" max="1"/>
    <col width="5" customWidth="1" min="2" max="2"/>
    <col width="12" customWidth="1" min="3" max="3"/>
    <col width="26" customWidth="1" min="4" max="4"/>
    <col width="16" customWidth="1" min="5" max="5"/>
    <col width="28" customWidth="1" min="6" max="6"/>
    <col width="14" customWidth="1" min="7" max="7"/>
    <col width="3" customWidth="1" min="8" max="8"/>
  </cols>
  <sheetData>
    <row r="1" ht="34" customHeight="1">
      <c r="B1" s="20" t="inlineStr">
        <is>
          <t>📞  LOG FOLLOW-UP PIUTANG</t>
        </is>
      </c>
    </row>
    <row r="2" ht="16" customHeight="1">
      <c r="B2" s="21" t="inlineStr">
        <is>
          <t>Catat setiap interaksi follow-up tagihan — konsisten = lebih cepat tertagih</t>
        </is>
      </c>
    </row>
    <row r="4" ht="26" customHeight="1">
      <c r="A4" s="22" t="inlineStr"/>
      <c r="B4" s="23" t="inlineStr">
        <is>
          <t>No</t>
        </is>
      </c>
      <c r="C4" s="23" t="inlineStr">
        <is>
          <t>Tanggal</t>
        </is>
      </c>
      <c r="D4" s="23" t="inlineStr">
        <is>
          <t>Nama Pelanggan</t>
        </is>
      </c>
      <c r="E4" s="23" t="inlineStr">
        <is>
          <t>Channel</t>
        </is>
      </c>
      <c r="F4" s="23" t="inlineStr">
        <is>
          <t>Catatan / Respon Pelanggan</t>
        </is>
      </c>
      <c r="G4" s="23" t="inlineStr">
        <is>
          <t>Follow-Up Berikutnya</t>
        </is>
      </c>
      <c r="H4" s="24" t="n"/>
    </row>
    <row r="5" ht="22" customHeight="1">
      <c r="A5" s="24" t="n"/>
      <c r="B5" s="50" t="n">
        <v>1</v>
      </c>
      <c r="C5" s="27" t="n"/>
      <c r="D5" s="26" t="n"/>
      <c r="E5" s="51" t="n"/>
      <c r="F5" s="52" t="n"/>
      <c r="G5" s="27" t="n"/>
      <c r="H5" s="24" t="n"/>
    </row>
    <row r="6" ht="22" customHeight="1">
      <c r="A6" s="24" t="n"/>
      <c r="B6" s="25" t="n">
        <v>2</v>
      </c>
      <c r="C6" s="27" t="n"/>
      <c r="D6" s="26" t="n"/>
      <c r="E6" s="51" t="n"/>
      <c r="F6" s="52" t="n"/>
      <c r="G6" s="27" t="n"/>
      <c r="H6" s="24" t="n"/>
    </row>
    <row r="7" ht="22" customHeight="1">
      <c r="A7" s="24" t="n"/>
      <c r="B7" s="50" t="n">
        <v>3</v>
      </c>
      <c r="C7" s="27" t="n"/>
      <c r="D7" s="26" t="n"/>
      <c r="E7" s="51" t="n"/>
      <c r="F7" s="52" t="n"/>
      <c r="G7" s="27" t="n"/>
      <c r="H7" s="24" t="n"/>
    </row>
    <row r="8" ht="22" customHeight="1">
      <c r="A8" s="24" t="n"/>
      <c r="B8" s="25" t="n">
        <v>4</v>
      </c>
      <c r="C8" s="27" t="n"/>
      <c r="D8" s="26" t="n"/>
      <c r="E8" s="51" t="n"/>
      <c r="F8" s="52" t="n"/>
      <c r="G8" s="27" t="n"/>
      <c r="H8" s="24" t="n"/>
    </row>
    <row r="9" ht="22" customHeight="1">
      <c r="A9" s="24" t="n"/>
      <c r="B9" s="50" t="n">
        <v>5</v>
      </c>
      <c r="C9" s="27" t="n"/>
      <c r="D9" s="26" t="n"/>
      <c r="E9" s="51" t="n"/>
      <c r="F9" s="52" t="n"/>
      <c r="G9" s="27" t="n"/>
      <c r="H9" s="24" t="n"/>
    </row>
    <row r="10" ht="22" customHeight="1">
      <c r="A10" s="24" t="n"/>
      <c r="B10" s="25" t="n">
        <v>6</v>
      </c>
      <c r="C10" s="27" t="n"/>
      <c r="D10" s="26" t="n"/>
      <c r="E10" s="51" t="n"/>
      <c r="F10" s="52" t="n"/>
      <c r="G10" s="27" t="n"/>
      <c r="H10" s="24" t="n"/>
    </row>
    <row r="11" ht="22" customHeight="1">
      <c r="A11" s="24" t="n"/>
      <c r="B11" s="50" t="n">
        <v>7</v>
      </c>
      <c r="C11" s="27" t="n"/>
      <c r="D11" s="26" t="n"/>
      <c r="E11" s="51" t="n"/>
      <c r="F11" s="52" t="n"/>
      <c r="G11" s="27" t="n"/>
      <c r="H11" s="24" t="n"/>
    </row>
    <row r="12" ht="22" customHeight="1">
      <c r="A12" s="24" t="n"/>
      <c r="B12" s="25" t="n">
        <v>8</v>
      </c>
      <c r="C12" s="27" t="n"/>
      <c r="D12" s="26" t="n"/>
      <c r="E12" s="51" t="n"/>
      <c r="F12" s="52" t="n"/>
      <c r="G12" s="27" t="n"/>
      <c r="H12" s="24" t="n"/>
    </row>
    <row r="13" ht="22" customHeight="1">
      <c r="A13" s="24" t="n"/>
      <c r="B13" s="50" t="n">
        <v>9</v>
      </c>
      <c r="C13" s="27" t="n"/>
      <c r="D13" s="26" t="n"/>
      <c r="E13" s="51" t="n"/>
      <c r="F13" s="52" t="n"/>
      <c r="G13" s="27" t="n"/>
      <c r="H13" s="24" t="n"/>
    </row>
    <row r="14" ht="22" customHeight="1">
      <c r="A14" s="24" t="n"/>
      <c r="B14" s="25" t="n">
        <v>10</v>
      </c>
      <c r="C14" s="27" t="n"/>
      <c r="D14" s="26" t="n"/>
      <c r="E14" s="51" t="n"/>
      <c r="F14" s="52" t="n"/>
      <c r="G14" s="27" t="n"/>
      <c r="H14" s="24" t="n"/>
    </row>
    <row r="15" ht="22" customHeight="1">
      <c r="A15" s="24" t="n"/>
      <c r="B15" s="50" t="n">
        <v>11</v>
      </c>
      <c r="C15" s="27" t="n"/>
      <c r="D15" s="26" t="n"/>
      <c r="E15" s="51" t="n"/>
      <c r="F15" s="52" t="n"/>
      <c r="G15" s="27" t="n"/>
      <c r="H15" s="24" t="n"/>
    </row>
    <row r="16" ht="22" customHeight="1">
      <c r="A16" s="24" t="n"/>
      <c r="B16" s="25" t="n">
        <v>12</v>
      </c>
      <c r="C16" s="27" t="n"/>
      <c r="D16" s="26" t="n"/>
      <c r="E16" s="51" t="n"/>
      <c r="F16" s="52" t="n"/>
      <c r="G16" s="27" t="n"/>
      <c r="H16" s="24" t="n"/>
    </row>
    <row r="17" ht="22" customHeight="1">
      <c r="A17" s="24" t="n"/>
      <c r="B17" s="50" t="n">
        <v>13</v>
      </c>
      <c r="C17" s="27" t="n"/>
      <c r="D17" s="26" t="n"/>
      <c r="E17" s="51" t="n"/>
      <c r="F17" s="52" t="n"/>
      <c r="G17" s="27" t="n"/>
      <c r="H17" s="24" t="n"/>
    </row>
    <row r="18" ht="22" customHeight="1">
      <c r="A18" s="24" t="n"/>
      <c r="B18" s="25" t="n">
        <v>14</v>
      </c>
      <c r="C18" s="27" t="n"/>
      <c r="D18" s="26" t="n"/>
      <c r="E18" s="51" t="n"/>
      <c r="F18" s="52" t="n"/>
      <c r="G18" s="27" t="n"/>
      <c r="H18" s="24" t="n"/>
    </row>
    <row r="19" ht="22" customHeight="1">
      <c r="A19" s="24" t="n"/>
      <c r="B19" s="50" t="n">
        <v>15</v>
      </c>
      <c r="C19" s="27" t="n"/>
      <c r="D19" s="26" t="n"/>
      <c r="E19" s="51" t="n"/>
      <c r="F19" s="52" t="n"/>
      <c r="G19" s="27" t="n"/>
      <c r="H19" s="24" t="n"/>
    </row>
    <row r="20" ht="22" customHeight="1">
      <c r="A20" s="24" t="n"/>
      <c r="B20" s="25" t="n">
        <v>16</v>
      </c>
      <c r="C20" s="27" t="n"/>
      <c r="D20" s="26" t="n"/>
      <c r="E20" s="51" t="n"/>
      <c r="F20" s="52" t="n"/>
      <c r="G20" s="27" t="n"/>
      <c r="H20" s="24" t="n"/>
    </row>
    <row r="21" ht="22" customHeight="1">
      <c r="A21" s="24" t="n"/>
      <c r="B21" s="50" t="n">
        <v>17</v>
      </c>
      <c r="C21" s="27" t="n"/>
      <c r="D21" s="26" t="n"/>
      <c r="E21" s="51" t="n"/>
      <c r="F21" s="52" t="n"/>
      <c r="G21" s="27" t="n"/>
      <c r="H21" s="24" t="n"/>
    </row>
    <row r="22" ht="22" customHeight="1">
      <c r="A22" s="24" t="n"/>
      <c r="B22" s="25" t="n">
        <v>18</v>
      </c>
      <c r="C22" s="27" t="n"/>
      <c r="D22" s="26" t="n"/>
      <c r="E22" s="51" t="n"/>
      <c r="F22" s="52" t="n"/>
      <c r="G22" s="27" t="n"/>
      <c r="H22" s="24" t="n"/>
    </row>
    <row r="23" ht="22" customHeight="1">
      <c r="A23" s="24" t="n"/>
      <c r="B23" s="50" t="n">
        <v>19</v>
      </c>
      <c r="C23" s="27" t="n"/>
      <c r="D23" s="26" t="n"/>
      <c r="E23" s="51" t="n"/>
      <c r="F23" s="52" t="n"/>
      <c r="G23" s="27" t="n"/>
      <c r="H23" s="24" t="n"/>
    </row>
    <row r="24" ht="22" customHeight="1">
      <c r="A24" s="24" t="n"/>
      <c r="B24" s="25" t="n">
        <v>20</v>
      </c>
      <c r="C24" s="27" t="n"/>
      <c r="D24" s="26" t="n"/>
      <c r="E24" s="51" t="n"/>
      <c r="F24" s="52" t="n"/>
      <c r="G24" s="27" t="n"/>
      <c r="H24" s="24" t="n"/>
    </row>
    <row r="25" ht="22" customHeight="1">
      <c r="A25" s="24" t="n"/>
      <c r="B25" s="50" t="n">
        <v>21</v>
      </c>
      <c r="C25" s="27" t="n"/>
      <c r="D25" s="26" t="n"/>
      <c r="E25" s="51" t="n"/>
      <c r="F25" s="52" t="n"/>
      <c r="G25" s="27" t="n"/>
      <c r="H25" s="24" t="n"/>
    </row>
    <row r="26" ht="22" customHeight="1">
      <c r="A26" s="24" t="n"/>
      <c r="B26" s="25" t="n">
        <v>22</v>
      </c>
      <c r="C26" s="27" t="n"/>
      <c r="D26" s="26" t="n"/>
      <c r="E26" s="51" t="n"/>
      <c r="F26" s="52" t="n"/>
      <c r="G26" s="27" t="n"/>
      <c r="H26" s="24" t="n"/>
    </row>
    <row r="27" ht="22" customHeight="1">
      <c r="A27" s="24" t="n"/>
      <c r="B27" s="50" t="n">
        <v>23</v>
      </c>
      <c r="C27" s="27" t="n"/>
      <c r="D27" s="26" t="n"/>
      <c r="E27" s="51" t="n"/>
      <c r="F27" s="52" t="n"/>
      <c r="G27" s="27" t="n"/>
      <c r="H27" s="24" t="n"/>
    </row>
    <row r="28" ht="22" customHeight="1">
      <c r="A28" s="24" t="n"/>
      <c r="B28" s="25" t="n">
        <v>24</v>
      </c>
      <c r="C28" s="27" t="n"/>
      <c r="D28" s="26" t="n"/>
      <c r="E28" s="51" t="n"/>
      <c r="F28" s="52" t="n"/>
      <c r="G28" s="27" t="n"/>
      <c r="H28" s="24" t="n"/>
    </row>
    <row r="29" ht="22" customHeight="1">
      <c r="A29" s="24" t="n"/>
      <c r="B29" s="50" t="n">
        <v>25</v>
      </c>
      <c r="C29" s="27" t="n"/>
      <c r="D29" s="26" t="n"/>
      <c r="E29" s="51" t="n"/>
      <c r="F29" s="52" t="n"/>
      <c r="G29" s="27" t="n"/>
      <c r="H29" s="24" t="n"/>
    </row>
    <row r="30" ht="22" customHeight="1">
      <c r="A30" s="24" t="n"/>
      <c r="B30" s="25" t="n">
        <v>26</v>
      </c>
      <c r="C30" s="27" t="n"/>
      <c r="D30" s="26" t="n"/>
      <c r="E30" s="51" t="n"/>
      <c r="F30" s="52" t="n"/>
      <c r="G30" s="27" t="n"/>
      <c r="H30" s="24" t="n"/>
    </row>
    <row r="31" ht="22" customHeight="1">
      <c r="A31" s="24" t="n"/>
      <c r="B31" s="50" t="n">
        <v>27</v>
      </c>
      <c r="C31" s="27" t="n"/>
      <c r="D31" s="26" t="n"/>
      <c r="E31" s="51" t="n"/>
      <c r="F31" s="52" t="n"/>
      <c r="G31" s="27" t="n"/>
      <c r="H31" s="24" t="n"/>
    </row>
    <row r="32" ht="22" customHeight="1">
      <c r="A32" s="24" t="n"/>
      <c r="B32" s="25" t="n">
        <v>28</v>
      </c>
      <c r="C32" s="27" t="n"/>
      <c r="D32" s="26" t="n"/>
      <c r="E32" s="51" t="n"/>
      <c r="F32" s="52" t="n"/>
      <c r="G32" s="27" t="n"/>
      <c r="H32" s="24" t="n"/>
    </row>
    <row r="33" ht="22" customHeight="1">
      <c r="A33" s="24" t="n"/>
      <c r="B33" s="50" t="n">
        <v>29</v>
      </c>
      <c r="C33" s="27" t="n"/>
      <c r="D33" s="26" t="n"/>
      <c r="E33" s="51" t="n"/>
      <c r="F33" s="52" t="n"/>
      <c r="G33" s="27" t="n"/>
      <c r="H33" s="24" t="n"/>
    </row>
    <row r="34" ht="22" customHeight="1">
      <c r="A34" s="24" t="n"/>
      <c r="B34" s="25" t="n">
        <v>30</v>
      </c>
      <c r="C34" s="27" t="n"/>
      <c r="D34" s="26" t="n"/>
      <c r="E34" s="51" t="n"/>
      <c r="F34" s="52" t="n"/>
      <c r="G34" s="27" t="n"/>
      <c r="H34" s="24" t="n"/>
    </row>
    <row r="35" ht="22" customHeight="1">
      <c r="A35" s="24" t="n"/>
      <c r="B35" s="50" t="n">
        <v>31</v>
      </c>
      <c r="C35" s="27" t="n"/>
      <c r="D35" s="26" t="n"/>
      <c r="E35" s="51" t="n"/>
      <c r="F35" s="52" t="n"/>
      <c r="G35" s="27" t="n"/>
      <c r="H35" s="24" t="n"/>
    </row>
    <row r="36" ht="22" customHeight="1">
      <c r="A36" s="24" t="n"/>
      <c r="B36" s="25" t="n">
        <v>32</v>
      </c>
      <c r="C36" s="27" t="n"/>
      <c r="D36" s="26" t="n"/>
      <c r="E36" s="51" t="n"/>
      <c r="F36" s="52" t="n"/>
      <c r="G36" s="27" t="n"/>
      <c r="H36" s="24" t="n"/>
    </row>
    <row r="37" ht="22" customHeight="1">
      <c r="A37" s="24" t="n"/>
      <c r="B37" s="50" t="n">
        <v>33</v>
      </c>
      <c r="C37" s="27" t="n"/>
      <c r="D37" s="26" t="n"/>
      <c r="E37" s="51" t="n"/>
      <c r="F37" s="52" t="n"/>
      <c r="G37" s="27" t="n"/>
      <c r="H37" s="24" t="n"/>
    </row>
    <row r="38" ht="22" customHeight="1">
      <c r="A38" s="24" t="n"/>
      <c r="B38" s="25" t="n">
        <v>34</v>
      </c>
      <c r="C38" s="27" t="n"/>
      <c r="D38" s="26" t="n"/>
      <c r="E38" s="51" t="n"/>
      <c r="F38" s="52" t="n"/>
      <c r="G38" s="27" t="n"/>
      <c r="H38" s="24" t="n"/>
    </row>
    <row r="39" ht="22" customHeight="1">
      <c r="A39" s="24" t="n"/>
      <c r="B39" s="50" t="n">
        <v>35</v>
      </c>
      <c r="C39" s="27" t="n"/>
      <c r="D39" s="26" t="n"/>
      <c r="E39" s="51" t="n"/>
      <c r="F39" s="52" t="n"/>
      <c r="G39" s="27" t="n"/>
      <c r="H39" s="24" t="n"/>
    </row>
    <row r="40" ht="22" customHeight="1">
      <c r="A40" s="24" t="n"/>
      <c r="B40" s="25" t="n">
        <v>36</v>
      </c>
      <c r="C40" s="27" t="n"/>
      <c r="D40" s="26" t="n"/>
      <c r="E40" s="51" t="n"/>
      <c r="F40" s="52" t="n"/>
      <c r="G40" s="27" t="n"/>
      <c r="H40" s="24" t="n"/>
    </row>
    <row r="41" ht="22" customHeight="1">
      <c r="A41" s="24" t="n"/>
      <c r="B41" s="50" t="n">
        <v>37</v>
      </c>
      <c r="C41" s="27" t="n"/>
      <c r="D41" s="26" t="n"/>
      <c r="E41" s="51" t="n"/>
      <c r="F41" s="52" t="n"/>
      <c r="G41" s="27" t="n"/>
      <c r="H41" s="24" t="n"/>
    </row>
    <row r="42" ht="22" customHeight="1">
      <c r="A42" s="24" t="n"/>
      <c r="B42" s="25" t="n">
        <v>38</v>
      </c>
      <c r="C42" s="27" t="n"/>
      <c r="D42" s="26" t="n"/>
      <c r="E42" s="51" t="n"/>
      <c r="F42" s="52" t="n"/>
      <c r="G42" s="27" t="n"/>
      <c r="H42" s="24" t="n"/>
    </row>
    <row r="43" ht="22" customHeight="1">
      <c r="A43" s="24" t="n"/>
      <c r="B43" s="50" t="n">
        <v>39</v>
      </c>
      <c r="C43" s="27" t="n"/>
      <c r="D43" s="26" t="n"/>
      <c r="E43" s="51" t="n"/>
      <c r="F43" s="52" t="n"/>
      <c r="G43" s="27" t="n"/>
      <c r="H43" s="24" t="n"/>
    </row>
    <row r="44" ht="22" customHeight="1">
      <c r="A44" s="24" t="n"/>
      <c r="B44" s="25" t="n">
        <v>40</v>
      </c>
      <c r="C44" s="27" t="n"/>
      <c r="D44" s="26" t="n"/>
      <c r="E44" s="51" t="n"/>
      <c r="F44" s="52" t="n"/>
      <c r="G44" s="27" t="n"/>
      <c r="H44" s="24" t="n"/>
    </row>
    <row r="45" ht="22" customHeight="1">
      <c r="A45" s="24" t="n"/>
      <c r="B45" s="50" t="n">
        <v>41</v>
      </c>
      <c r="C45" s="27" t="n"/>
      <c r="D45" s="26" t="n"/>
      <c r="E45" s="51" t="n"/>
      <c r="F45" s="52" t="n"/>
      <c r="G45" s="27" t="n"/>
      <c r="H45" s="24" t="n"/>
    </row>
    <row r="46" ht="22" customHeight="1">
      <c r="A46" s="24" t="n"/>
      <c r="B46" s="25" t="n">
        <v>42</v>
      </c>
      <c r="C46" s="27" t="n"/>
      <c r="D46" s="26" t="n"/>
      <c r="E46" s="51" t="n"/>
      <c r="F46" s="52" t="n"/>
      <c r="G46" s="27" t="n"/>
      <c r="H46" s="24" t="n"/>
    </row>
    <row r="47" ht="22" customHeight="1">
      <c r="A47" s="24" t="n"/>
      <c r="B47" s="50" t="n">
        <v>43</v>
      </c>
      <c r="C47" s="27" t="n"/>
      <c r="D47" s="26" t="n"/>
      <c r="E47" s="51" t="n"/>
      <c r="F47" s="52" t="n"/>
      <c r="G47" s="27" t="n"/>
      <c r="H47" s="24" t="n"/>
    </row>
    <row r="48" ht="22" customHeight="1">
      <c r="A48" s="24" t="n"/>
      <c r="B48" s="25" t="n">
        <v>44</v>
      </c>
      <c r="C48" s="27" t="n"/>
      <c r="D48" s="26" t="n"/>
      <c r="E48" s="51" t="n"/>
      <c r="F48" s="52" t="n"/>
      <c r="G48" s="27" t="n"/>
      <c r="H48" s="24" t="n"/>
    </row>
    <row r="49" ht="22" customHeight="1">
      <c r="A49" s="24" t="n"/>
      <c r="B49" s="50" t="n">
        <v>45</v>
      </c>
      <c r="C49" s="27" t="n"/>
      <c r="D49" s="26" t="n"/>
      <c r="E49" s="51" t="n"/>
      <c r="F49" s="52" t="n"/>
      <c r="G49" s="27" t="n"/>
      <c r="H49" s="24" t="n"/>
    </row>
    <row r="50" ht="22" customHeight="1">
      <c r="A50" s="24" t="n"/>
      <c r="B50" s="25" t="n">
        <v>46</v>
      </c>
      <c r="C50" s="27" t="n"/>
      <c r="D50" s="26" t="n"/>
      <c r="E50" s="51" t="n"/>
      <c r="F50" s="52" t="n"/>
      <c r="G50" s="27" t="n"/>
      <c r="H50" s="24" t="n"/>
    </row>
    <row r="51" ht="22" customHeight="1">
      <c r="A51" s="24" t="n"/>
      <c r="B51" s="50" t="n">
        <v>47</v>
      </c>
      <c r="C51" s="27" t="n"/>
      <c r="D51" s="26" t="n"/>
      <c r="E51" s="51" t="n"/>
      <c r="F51" s="52" t="n"/>
      <c r="G51" s="27" t="n"/>
      <c r="H51" s="24" t="n"/>
    </row>
    <row r="52" ht="22" customHeight="1">
      <c r="A52" s="24" t="n"/>
      <c r="B52" s="25" t="n">
        <v>48</v>
      </c>
      <c r="C52" s="27" t="n"/>
      <c r="D52" s="26" t="n"/>
      <c r="E52" s="51" t="n"/>
      <c r="F52" s="52" t="n"/>
      <c r="G52" s="27" t="n"/>
      <c r="H52" s="24" t="n"/>
    </row>
    <row r="53" ht="22" customHeight="1">
      <c r="A53" s="24" t="n"/>
      <c r="B53" s="50" t="n">
        <v>49</v>
      </c>
      <c r="C53" s="27" t="n"/>
      <c r="D53" s="26" t="n"/>
      <c r="E53" s="51" t="n"/>
      <c r="F53" s="52" t="n"/>
      <c r="G53" s="27" t="n"/>
      <c r="H53" s="24" t="n"/>
    </row>
    <row r="54" ht="22" customHeight="1">
      <c r="A54" s="24" t="n"/>
      <c r="B54" s="25" t="n">
        <v>50</v>
      </c>
      <c r="C54" s="27" t="n"/>
      <c r="D54" s="26" t="n"/>
      <c r="E54" s="51" t="n"/>
      <c r="F54" s="52" t="n"/>
      <c r="G54" s="27" t="n"/>
      <c r="H54" s="24" t="n"/>
    </row>
  </sheetData>
  <sheetProtection selectLockedCells="0" selectUnlockedCells="0" sheet="1" objects="0" insertRows="1" insertHyperlinks="1" autoFilter="1" scenarios="0" formatColumns="1" deleteColumns="1" insertColumns="1" pivotTables="1" deleteRows="1" formatCells="1" formatRows="1" sort="1" password="9F78"/>
  <mergeCells count="2">
    <mergeCell ref="B2:G2"/>
    <mergeCell ref="B1:G1"/>
  </mergeCells>
  <dataValidations count="1">
    <dataValidation sqref="E5 E6 E7 E8 E9 E10 E11 E12 E13 E14 E15 E16 E17 E18 E19 E20 E21 E22 E23 E24 E25 E26 E27 E28 E29 E30 E31 E32 E33 E34 E35 E36 E37 E38 E39 E40 E41 E42 E43 E44 E45 E46 E47 E48 E49 E50 E51 E52 E53 E54" showDropDown="0" showInputMessage="0" showErrorMessage="0" allowBlank="1" type="list">
      <formula1>"WhatsApp,Telepon,Email,Kunjungan Langsung,SMS,Video Call"</formula1>
    </dataValidation>
  </dataValidation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2026-04-06T01:35:22Z</dcterms:created>
  <dcterms:modified xmlns:dcterms="http://purl.org/dc/terms/" xmlns:xsi="http://www.w3.org/2001/XMLSchema-instance" xsi:type="dcterms:W3CDTF">2026-04-06T01:35:22Z</dcterms:modified>
</cp:coreProperties>
</file>